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<sst xmlns="http://schemas.openxmlformats.org/spreadsheetml/2006/main" count="87" uniqueCount="86">
  <si>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</si>
  <si>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</si>
  <si>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</si>
  <si>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</si>
  <si>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</si>
  <si>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</si>
  <si>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</si>
  <si>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</si>
  <si>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</si>
  <si>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</si>
  <si>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</si>
  <si>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</si>
  <si>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</si>
  <si>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</si>
  <si>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</si>
  <si>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</si>
  <si>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</si>
  <si>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</si>
  <si>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</si>
  <si>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</si>
  <si>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</si>
  <si>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</si>
  <si>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</si>
  <si>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</si>
  <si>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</si>
  <si>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</si>
  <si>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</si>
  <si>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</si>
  <si>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</si>
  <si>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</si>
  <si>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</si>
  <si>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</si>
  <si>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</si>
  <si>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</si>
  <si>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</si>
  <si>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</si>
  <si>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</si>
  <si>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</si>
  <si>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</si>
  <si>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</si>
  <si>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</si>
  <si>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</si>
  <si>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</si>
  <si>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</si>
  <si>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</si>
  <si>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</si>
  <si>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</si>
  <si>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</si>
  <si>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</si>
  <si>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</si>
  <si>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</si>
  <si>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</si>
  <si>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</si>
  <si>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</si>
  <si>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</si>
  <si>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</si>
  <si>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</si>
  <si>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</si>
  <si>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</si>
  <si>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</si>
  <si>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</si>
  <si>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</si>
  <si>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</si>
  <si>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</si>
  <si>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</si>
  <si>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</si>
  <si>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</si>
  <si>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</si>
  <si>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</si>
  <si>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</si>
  <si>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</si>
  <si>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</si>
  <si>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</si>
  <si>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</si>
  <si>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</si>
  <si>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</si>
  <si>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</si>
  <si>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</si>
  <si>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</si>
  <si>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</si>
  <si>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</si>
  <si>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</si>
  <si>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</si>
  <si>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01/09/23 - VENCIMENTO 11/09/23</t>
  </si>
  <si>
    <t>5.3. Revisão de Remuneração pelo Transporte Coletivo ¹</t>
  </si>
  <si>
    <t>¹ Energia para tração jun e jul.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</si>
</sst>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88602</v>
      </c>
      <c r="C7" s="10">
        <f aca="true" t="shared" si="0" ref="C7:K7">C8+C11</f>
        <v>109949</v>
      </c>
      <c r="D7" s="10">
        <f t="shared" si="0"/>
        <v>320137</v>
      </c>
      <c r="E7" s="10">
        <f t="shared" si="0"/>
        <v>260137</v>
      </c>
      <c r="F7" s="10">
        <f t="shared" si="0"/>
        <v>270951</v>
      </c>
      <c r="G7" s="10">
        <f t="shared" si="0"/>
        <v>153019</v>
      </c>
      <c r="H7" s="10">
        <f t="shared" si="0"/>
        <v>87866</v>
      </c>
      <c r="I7" s="10">
        <f t="shared" si="0"/>
        <v>120956</v>
      </c>
      <c r="J7" s="10">
        <f t="shared" si="0"/>
        <v>122213</v>
      </c>
      <c r="K7" s="10">
        <f t="shared" si="0"/>
        <v>225573</v>
      </c>
      <c r="L7" s="10">
        <f aca="true" t="shared" si="1" ref="L7:L13">SUM(B7:K7)</f>
        <v>1759403</v>
      </c>
      <c r="M7" s="11"/>
    </row>
    <row r="8" spans="1:13" ht="17.25" customHeight="1">
      <c r="A8" s="12" t="s">
        <v>81</v>
      </c>
      <c r="B8" s="13">
        <f>B9+B10</f>
        <v>4740</v>
      </c>
      <c r="C8" s="13">
        <f aca="true" t="shared" si="2" ref="C8:K8">C9+C10</f>
        <v>5403</v>
      </c>
      <c r="D8" s="13">
        <f t="shared" si="2"/>
        <v>15836</v>
      </c>
      <c r="E8" s="13">
        <f t="shared" si="2"/>
        <v>11330</v>
      </c>
      <c r="F8" s="13">
        <f t="shared" si="2"/>
        <v>10933</v>
      </c>
      <c r="G8" s="13">
        <f t="shared" si="2"/>
        <v>8120</v>
      </c>
      <c r="H8" s="13">
        <f t="shared" si="2"/>
        <v>4301</v>
      </c>
      <c r="I8" s="13">
        <f t="shared" si="2"/>
        <v>4565</v>
      </c>
      <c r="J8" s="13">
        <f t="shared" si="2"/>
        <v>6020</v>
      </c>
      <c r="K8" s="13">
        <f t="shared" si="2"/>
        <v>10454</v>
      </c>
      <c r="L8" s="13">
        <f t="shared" si="1"/>
        <v>81702</v>
      </c>
      <c r="M8"/>
    </row>
    <row r="9" spans="1:13" ht="17.25" customHeight="1">
      <c r="A9" s="14" t="s">
        <v>18</v>
      </c>
      <c r="B9" s="15">
        <v>4739</v>
      </c>
      <c r="C9" s="15">
        <v>5403</v>
      </c>
      <c r="D9" s="15">
        <v>15836</v>
      </c>
      <c r="E9" s="15">
        <v>11330</v>
      </c>
      <c r="F9" s="15">
        <v>10933</v>
      </c>
      <c r="G9" s="15">
        <v>8120</v>
      </c>
      <c r="H9" s="15">
        <v>4131</v>
      </c>
      <c r="I9" s="15">
        <v>4565</v>
      </c>
      <c r="J9" s="15">
        <v>6020</v>
      </c>
      <c r="K9" s="15">
        <v>10454</v>
      </c>
      <c r="L9" s="13">
        <f t="shared" si="1"/>
        <v>81531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170</v>
      </c>
      <c r="I10" s="15">
        <v>0</v>
      </c>
      <c r="J10" s="15">
        <v>0</v>
      </c>
      <c r="K10" s="15">
        <v>0</v>
      </c>
      <c r="L10" s="13">
        <f t="shared" si="1"/>
        <v>171</v>
      </c>
      <c r="M10"/>
    </row>
    <row r="11" spans="1:13" ht="17.25" customHeight="1">
      <c r="A11" s="12" t="s">
        <v>70</v>
      </c>
      <c r="B11" s="15">
        <v>83862</v>
      </c>
      <c r="C11" s="15">
        <v>104546</v>
      </c>
      <c r="D11" s="15">
        <v>304301</v>
      </c>
      <c r="E11" s="15">
        <v>248807</v>
      </c>
      <c r="F11" s="15">
        <v>260018</v>
      </c>
      <c r="G11" s="15">
        <v>144899</v>
      </c>
      <c r="H11" s="15">
        <v>83565</v>
      </c>
      <c r="I11" s="15">
        <v>116391</v>
      </c>
      <c r="J11" s="15">
        <v>116193</v>
      </c>
      <c r="K11" s="15">
        <v>215119</v>
      </c>
      <c r="L11" s="13">
        <f t="shared" si="1"/>
        <v>1677701</v>
      </c>
      <c r="M11" s="60"/>
    </row>
    <row r="12" spans="1:13" ht="17.25" customHeight="1">
      <c r="A12" s="14" t="s">
        <v>82</v>
      </c>
      <c r="B12" s="15">
        <v>9365</v>
      </c>
      <c r="C12" s="15">
        <v>7742</v>
      </c>
      <c r="D12" s="15">
        <v>26412</v>
      </c>
      <c r="E12" s="15">
        <v>24059</v>
      </c>
      <c r="F12" s="15">
        <v>21928</v>
      </c>
      <c r="G12" s="15">
        <v>13317</v>
      </c>
      <c r="H12" s="15">
        <v>7301</v>
      </c>
      <c r="I12" s="15">
        <v>6595</v>
      </c>
      <c r="J12" s="15">
        <v>8240</v>
      </c>
      <c r="K12" s="15">
        <v>13687</v>
      </c>
      <c r="L12" s="13">
        <f t="shared" si="1"/>
        <v>138646</v>
      </c>
      <c r="M12" s="60"/>
    </row>
    <row r="13" spans="1:13" ht="17.25" customHeight="1">
      <c r="A13" s="14" t="s">
        <v>71</v>
      </c>
      <c r="B13" s="15">
        <f>+B11-B12</f>
        <v>74497</v>
      </c>
      <c r="C13" s="15">
        <f aca="true" t="shared" si="3" ref="C13:K13">+C11-C12</f>
        <v>96804</v>
      </c>
      <c r="D13" s="15">
        <f t="shared" si="3"/>
        <v>277889</v>
      </c>
      <c r="E13" s="15">
        <f t="shared" si="3"/>
        <v>224748</v>
      </c>
      <c r="F13" s="15">
        <f t="shared" si="3"/>
        <v>238090</v>
      </c>
      <c r="G13" s="15">
        <f t="shared" si="3"/>
        <v>131582</v>
      </c>
      <c r="H13" s="15">
        <f t="shared" si="3"/>
        <v>76264</v>
      </c>
      <c r="I13" s="15">
        <f t="shared" si="3"/>
        <v>109796</v>
      </c>
      <c r="J13" s="15">
        <f t="shared" si="3"/>
        <v>107953</v>
      </c>
      <c r="K13" s="15">
        <f t="shared" si="3"/>
        <v>201432</v>
      </c>
      <c r="L13" s="13">
        <f t="shared" si="1"/>
        <v>1539055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1.236671442868118</v>
      </c>
      <c r="C18" s="22">
        <v>1.193709313626689</v>
      </c>
      <c r="D18" s="22">
        <v>1.095072742273937</v>
      </c>
      <c r="E18" s="22">
        <v>1.11762107195946</v>
      </c>
      <c r="F18" s="22">
        <v>1.217681599598273</v>
      </c>
      <c r="G18" s="22">
        <v>1.180336602294087</v>
      </c>
      <c r="H18" s="22">
        <v>1.072521563526474</v>
      </c>
      <c r="I18" s="22">
        <v>1.167854074495852</v>
      </c>
      <c r="J18" s="22">
        <v>1.299550127809165</v>
      </c>
      <c r="K18" s="22">
        <v>1.093061290650403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806852.2200000001</v>
      </c>
      <c r="C20" s="25">
        <f aca="true" t="shared" si="4" ref="C20:K20">SUM(C21:C28)</f>
        <v>555531.6</v>
      </c>
      <c r="D20" s="25">
        <f t="shared" si="4"/>
        <v>1782901.8900000001</v>
      </c>
      <c r="E20" s="25">
        <f t="shared" si="4"/>
        <v>1480175.9</v>
      </c>
      <c r="F20" s="25">
        <f t="shared" si="4"/>
        <v>1503518.62</v>
      </c>
      <c r="G20" s="25">
        <f t="shared" si="4"/>
        <v>900950.08</v>
      </c>
      <c r="H20" s="25">
        <f t="shared" si="4"/>
        <v>520587</v>
      </c>
      <c r="I20" s="25">
        <f t="shared" si="4"/>
        <v>636810.8900000001</v>
      </c>
      <c r="J20" s="25">
        <f t="shared" si="4"/>
        <v>776488.24</v>
      </c>
      <c r="K20" s="25">
        <f t="shared" si="4"/>
        <v>982288.61</v>
      </c>
      <c r="L20" s="25">
        <f>SUM(B20:K20)</f>
        <v>9946105.049999999</v>
      </c>
      <c r="M20"/>
    </row>
    <row r="21" spans="1:13" ht="17.25" customHeight="1">
      <c r="A21" s="26" t="s">
        <v>22</v>
      </c>
      <c r="B21" s="56">
        <f>ROUND((B15+B16)*B7,2)</f>
        <v>648026.17</v>
      </c>
      <c r="C21" s="56">
        <f aca="true" t="shared" si="5" ref="C21:K21">ROUND((C15+C16)*C7,2)</f>
        <v>450362.1</v>
      </c>
      <c r="D21" s="56">
        <f t="shared" si="5"/>
        <v>1560731.9</v>
      </c>
      <c r="E21" s="56">
        <f t="shared" si="5"/>
        <v>1284608.53</v>
      </c>
      <c r="F21" s="56">
        <f t="shared" si="5"/>
        <v>1182240.5</v>
      </c>
      <c r="G21" s="56">
        <f t="shared" si="5"/>
        <v>734139.26</v>
      </c>
      <c r="H21" s="56">
        <f t="shared" si="5"/>
        <v>464363.02</v>
      </c>
      <c r="I21" s="56">
        <f t="shared" si="5"/>
        <v>529992.91</v>
      </c>
      <c r="J21" s="56">
        <f t="shared" si="5"/>
        <v>576723.15</v>
      </c>
      <c r="K21" s="56">
        <f t="shared" si="5"/>
        <v>869245.56</v>
      </c>
      <c r="L21" s="33">
        <f aca="true" t="shared" si="6" ref="L21:L28">SUM(B21:K21)</f>
        <v>8300433.1000000015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153369.29</v>
      </c>
      <c r="C22" s="33">
        <f t="shared" si="7"/>
        <v>87239.33</v>
      </c>
      <c r="D22" s="33">
        <f t="shared" si="7"/>
        <v>148383.06</v>
      </c>
      <c r="E22" s="33">
        <f t="shared" si="7"/>
        <v>151097.03</v>
      </c>
      <c r="F22" s="33">
        <f t="shared" si="7"/>
        <v>257352</v>
      </c>
      <c r="G22" s="33">
        <f t="shared" si="7"/>
        <v>132392.18</v>
      </c>
      <c r="H22" s="33">
        <f t="shared" si="7"/>
        <v>33676.33</v>
      </c>
      <c r="I22" s="33">
        <f t="shared" si="7"/>
        <v>88961.47</v>
      </c>
      <c r="J22" s="33">
        <f t="shared" si="7"/>
        <v>172757.49</v>
      </c>
      <c r="K22" s="33">
        <f t="shared" si="7"/>
        <v>80893.11</v>
      </c>
      <c r="L22" s="33">
        <f t="shared" si="6"/>
        <v>1306121.29</v>
      </c>
      <c r="M22"/>
    </row>
    <row r="23" spans="1:13" ht="17.25" customHeight="1">
      <c r="A23" s="27" t="s">
        <v>24</v>
      </c>
      <c r="B23" s="33">
        <v>2489.46</v>
      </c>
      <c r="C23" s="33">
        <v>15287.53</v>
      </c>
      <c r="D23" s="33">
        <v>67478.61</v>
      </c>
      <c r="E23" s="33">
        <v>38691.19</v>
      </c>
      <c r="F23" s="33">
        <v>58045.17</v>
      </c>
      <c r="G23" s="33">
        <v>33139.13</v>
      </c>
      <c r="H23" s="33">
        <v>19961.34</v>
      </c>
      <c r="I23" s="33">
        <v>15088.52</v>
      </c>
      <c r="J23" s="33">
        <v>22213</v>
      </c>
      <c r="K23" s="33">
        <v>27008.41</v>
      </c>
      <c r="L23" s="33">
        <f t="shared" si="6"/>
        <v>299402.36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647.16</v>
      </c>
      <c r="C26" s="33">
        <v>444.57</v>
      </c>
      <c r="D26" s="33">
        <v>1429.38</v>
      </c>
      <c r="E26" s="33">
        <v>1187.4</v>
      </c>
      <c r="F26" s="33">
        <v>1207.1</v>
      </c>
      <c r="G26" s="33">
        <v>723.13</v>
      </c>
      <c r="H26" s="33">
        <v>416.43</v>
      </c>
      <c r="I26" s="33">
        <v>509.29</v>
      </c>
      <c r="J26" s="33">
        <v>621.84</v>
      </c>
      <c r="K26" s="33">
        <v>787.85</v>
      </c>
      <c r="L26" s="33">
        <f t="shared" si="6"/>
        <v>7974.1500000000015</v>
      </c>
      <c r="M26" s="60"/>
    </row>
    <row r="27" spans="1:13" ht="17.25" customHeight="1">
      <c r="A27" s="27" t="s">
        <v>74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-603671.51</v>
      </c>
      <c r="C31" s="33">
        <f t="shared" si="8"/>
        <v>-26230.120000000003</v>
      </c>
      <c r="D31" s="33">
        <f t="shared" si="8"/>
        <v>-69678.4</v>
      </c>
      <c r="E31" s="33">
        <f t="shared" si="8"/>
        <v>325787.6100000001</v>
      </c>
      <c r="F31" s="33">
        <f t="shared" si="8"/>
        <v>-48105.2</v>
      </c>
      <c r="G31" s="33">
        <f t="shared" si="8"/>
        <v>-35728</v>
      </c>
      <c r="H31" s="33">
        <f t="shared" si="8"/>
        <v>-18887.66</v>
      </c>
      <c r="I31" s="33">
        <f t="shared" si="8"/>
        <v>150914</v>
      </c>
      <c r="J31" s="33">
        <f t="shared" si="8"/>
        <v>-26488</v>
      </c>
      <c r="K31" s="33">
        <f t="shared" si="8"/>
        <v>-52181.18</v>
      </c>
      <c r="L31" s="33">
        <f aca="true" t="shared" si="9" ref="L31:L38">SUM(B31:K31)</f>
        <v>-404268.4599999999</v>
      </c>
      <c r="M31"/>
    </row>
    <row r="32" spans="1:13" ht="18.75" customHeight="1">
      <c r="A32" s="27" t="s">
        <v>28</v>
      </c>
      <c r="B32" s="33">
        <f>B33+B34+B35+B36</f>
        <v>-20851.6</v>
      </c>
      <c r="C32" s="33">
        <f aca="true" t="shared" si="10" ref="C32:K32">C33+C34+C35+C36</f>
        <v>-23773.2</v>
      </c>
      <c r="D32" s="33">
        <f t="shared" si="10"/>
        <v>-69678.4</v>
      </c>
      <c r="E32" s="33">
        <f t="shared" si="10"/>
        <v>-49852</v>
      </c>
      <c r="F32" s="33">
        <f t="shared" si="10"/>
        <v>-48105.2</v>
      </c>
      <c r="G32" s="33">
        <f t="shared" si="10"/>
        <v>-35728</v>
      </c>
      <c r="H32" s="33">
        <f t="shared" si="10"/>
        <v>-18176.4</v>
      </c>
      <c r="I32" s="33">
        <f t="shared" si="10"/>
        <v>-20086</v>
      </c>
      <c r="J32" s="33">
        <f t="shared" si="10"/>
        <v>-26488</v>
      </c>
      <c r="K32" s="33">
        <f t="shared" si="10"/>
        <v>-45997.6</v>
      </c>
      <c r="L32" s="33">
        <f t="shared" si="9"/>
        <v>-358736.4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-20851.6</v>
      </c>
      <c r="C33" s="33">
        <f t="shared" si="11"/>
        <v>-23773.2</v>
      </c>
      <c r="D33" s="33">
        <f t="shared" si="11"/>
        <v>-69678.4</v>
      </c>
      <c r="E33" s="33">
        <f t="shared" si="11"/>
        <v>-49852</v>
      </c>
      <c r="F33" s="33">
        <f t="shared" si="11"/>
        <v>-48105.2</v>
      </c>
      <c r="G33" s="33">
        <f t="shared" si="11"/>
        <v>-35728</v>
      </c>
      <c r="H33" s="33">
        <f t="shared" si="11"/>
        <v>-18176.4</v>
      </c>
      <c r="I33" s="33">
        <f t="shared" si="11"/>
        <v>-20086</v>
      </c>
      <c r="J33" s="33">
        <f t="shared" si="11"/>
        <v>-26488</v>
      </c>
      <c r="K33" s="33">
        <f t="shared" si="11"/>
        <v>-45997.6</v>
      </c>
      <c r="L33" s="33">
        <f t="shared" si="9"/>
        <v>-358736.4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-2456.92</v>
      </c>
      <c r="D37" s="38">
        <f t="shared" si="12"/>
        <v>0</v>
      </c>
      <c r="E37" s="38">
        <f t="shared" si="12"/>
        <v>375639.6100000001</v>
      </c>
      <c r="F37" s="38">
        <f t="shared" si="12"/>
        <v>0</v>
      </c>
      <c r="G37" s="38">
        <f t="shared" si="12"/>
        <v>0</v>
      </c>
      <c r="H37" s="38">
        <f t="shared" si="12"/>
        <v>-711.26</v>
      </c>
      <c r="I37" s="38">
        <f t="shared" si="12"/>
        <v>171000</v>
      </c>
      <c r="J37" s="38">
        <f t="shared" si="12"/>
        <v>0</v>
      </c>
      <c r="K37" s="38">
        <f t="shared" si="12"/>
        <v>-6183.58</v>
      </c>
      <c r="L37" s="33">
        <f t="shared" si="9"/>
        <v>429574.26000000007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-2456.92</v>
      </c>
      <c r="D41" s="17">
        <v>0</v>
      </c>
      <c r="E41" s="17">
        <v>0</v>
      </c>
      <c r="F41" s="17">
        <v>0</v>
      </c>
      <c r="G41" s="17">
        <v>0</v>
      </c>
      <c r="H41" s="17">
        <v>-711.26</v>
      </c>
      <c r="I41" s="17">
        <v>0</v>
      </c>
      <c r="J41" s="17">
        <v>0</v>
      </c>
      <c r="K41" s="17">
        <v>-6183.58</v>
      </c>
      <c r="L41" s="30">
        <f aca="true" t="shared" si="13" ref="L41:L48">SUM(B41:K41)</f>
        <v>-9351.76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1560600</v>
      </c>
      <c r="F46" s="17">
        <v>0</v>
      </c>
      <c r="G46" s="17">
        <v>0</v>
      </c>
      <c r="H46" s="17">
        <v>0</v>
      </c>
      <c r="I46" s="17">
        <v>706500</v>
      </c>
      <c r="J46" s="17">
        <v>0</v>
      </c>
      <c r="K46" s="17">
        <v>0</v>
      </c>
      <c r="L46" s="17">
        <f>SUM(B46:K46)</f>
        <v>2267100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-475106.32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-475106.32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203180.71000000008</v>
      </c>
      <c r="C55" s="41">
        <f t="shared" si="16"/>
        <v>529301.48</v>
      </c>
      <c r="D55" s="41">
        <f t="shared" si="16"/>
        <v>1713223.4900000002</v>
      </c>
      <c r="E55" s="41">
        <f t="shared" si="16"/>
        <v>1805963.51</v>
      </c>
      <c r="F55" s="41">
        <f t="shared" si="16"/>
        <v>1455413.4200000002</v>
      </c>
      <c r="G55" s="41">
        <f t="shared" si="16"/>
        <v>865222.08</v>
      </c>
      <c r="H55" s="41">
        <f t="shared" si="16"/>
        <v>501699.34</v>
      </c>
      <c r="I55" s="41">
        <f t="shared" si="16"/>
        <v>787724.8900000001</v>
      </c>
      <c r="J55" s="41">
        <f t="shared" si="16"/>
        <v>750000.24</v>
      </c>
      <c r="K55" s="41">
        <f t="shared" si="16"/>
        <v>930107.4299999999</v>
      </c>
      <c r="L55" s="42">
        <f t="shared" si="14"/>
        <v>9541836.59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203180.69</v>
      </c>
      <c r="C61" s="41">
        <f aca="true" t="shared" si="18" ref="C61:J61">SUM(C62:C73)</f>
        <v>529301.48</v>
      </c>
      <c r="D61" s="41">
        <f t="shared" si="18"/>
        <v>1713223.5018476583</v>
      </c>
      <c r="E61" s="41">
        <f t="shared" si="18"/>
        <v>1805963.5284302887</v>
      </c>
      <c r="F61" s="41">
        <f t="shared" si="18"/>
        <v>1455413.412269579</v>
      </c>
      <c r="G61" s="41">
        <f t="shared" si="18"/>
        <v>865222.076213485</v>
      </c>
      <c r="H61" s="41">
        <f t="shared" si="18"/>
        <v>501699.3568078261</v>
      </c>
      <c r="I61" s="41">
        <f>SUM(I62:I78)</f>
        <v>787724.8804096649</v>
      </c>
      <c r="J61" s="41">
        <f t="shared" si="18"/>
        <v>750000.2309550099</v>
      </c>
      <c r="K61" s="41">
        <f>SUM(K62:K75)</f>
        <v>930107.4299999999</v>
      </c>
      <c r="L61" s="46">
        <f>SUM(B61:K61)</f>
        <v>9541836.586933512</v>
      </c>
      <c r="M61" s="40"/>
    </row>
    <row r="62" spans="1:13" ht="18.75" customHeight="1">
      <c r="A62" s="47" t="s">
        <v>45</v>
      </c>
      <c r="B62" s="48">
        <v>203180.69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203180.69</v>
      </c>
      <c r="M62"/>
    </row>
    <row r="63" spans="1:13" ht="18.75" customHeight="1">
      <c r="A63" s="47" t="s">
        <v>54</v>
      </c>
      <c r="B63" s="17">
        <v>0</v>
      </c>
      <c r="C63" s="48">
        <v>462715.35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462715.35</v>
      </c>
      <c r="M63"/>
    </row>
    <row r="64" spans="1:13" ht="18.75" customHeight="1">
      <c r="A64" s="47" t="s">
        <v>55</v>
      </c>
      <c r="B64" s="17">
        <v>0</v>
      </c>
      <c r="C64" s="48">
        <v>66586.13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66586.13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1713223.5018476583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1713223.5018476583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1805963.5284302887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1805963.5284302887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1455413.412269579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1455413.412269579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865222.076213485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865222.076213485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501699.3568078261</v>
      </c>
      <c r="I69" s="17">
        <v>0</v>
      </c>
      <c r="J69" s="17">
        <v>0</v>
      </c>
      <c r="K69" s="17">
        <v>0</v>
      </c>
      <c r="L69" s="46">
        <f t="shared" si="19"/>
        <v>501699.3568078261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787724.8804096649</v>
      </c>
      <c r="J70" s="17">
        <v>0</v>
      </c>
      <c r="K70" s="17">
        <v>0</v>
      </c>
      <c r="L70" s="46">
        <f t="shared" si="19"/>
        <v>787724.8804096649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750000.2309550099</v>
      </c>
      <c r="K71" s="17">
        <v>0</v>
      </c>
      <c r="L71" s="46">
        <f t="shared" si="19"/>
        <v>750000.2309550099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539834.35</v>
      </c>
      <c r="L72" s="46">
        <f t="shared" si="19"/>
        <v>539834.35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390273.08</v>
      </c>
      <c r="L73" s="46">
        <f t="shared" si="19"/>
        <v>390273.08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>
        <v>271191.5</v>
      </c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2023-09-08T18:37:15Z</dcterms:modified>
  <cp:category/>
  <cp:version/>
  <cp:contentType/>
  <cp:contentStatus/>
</cp:coreProperties>
</file>