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<sst xmlns="http://schemas.openxmlformats.org/spreadsheetml/2006/main" count="89" uniqueCount="86">
  <si>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</si>
  <si>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</si>
  <si>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</si>
  <si>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</si>
  <si>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</si>
  <si>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</si>
  <si>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</si>
  <si>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</si>
  <si>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</si>
  <si>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</si>
  <si>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</si>
  <si>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</si>
  <si>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</si>
  <si>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</si>
  <si>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</si>
  <si>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</si>
  <si>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</si>
  <si>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</si>
  <si>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</si>
  <si>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</si>
  <si>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</si>
  <si>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</si>
  <si>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</si>
  <si>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</si>
  <si>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</si>
  <si>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</si>
  <si>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</si>
  <si>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</si>
  <si>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</si>
  <si>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</si>
  <si>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</si>
  <si>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</si>
  <si>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</si>
  <si>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</si>
  <si>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</si>
  <si>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</si>
  <si>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</si>
  <si>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</si>
  <si>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</si>
  <si>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</si>
  <si>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</si>
  <si>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</si>
  <si>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</si>
  <si>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</si>
  <si>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</si>
  <si>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</si>
  <si>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</si>
  <si>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</si>
  <si>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</si>
  <si>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</si>
  <si>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</si>
  <si>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</si>
  <si>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</si>
  <si>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</si>
  <si>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</si>
  <si>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</si>
  <si>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</si>
  <si>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</si>
  <si>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</si>
  <si>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</si>
  <si>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</si>
  <si>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</si>
  <si>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</si>
  <si>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</si>
  <si>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</si>
  <si>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</si>
  <si>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</si>
  <si>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</si>
  <si>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</si>
  <si>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</si>
  <si>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</si>
  <si>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</si>
  <si>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</si>
  <si>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</si>
  <si>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</si>
  <si>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</si>
  <si>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</si>
  <si>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</si>
  <si>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</si>
  <si>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</si>
  <si>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</si>
  <si>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</si>
  <si>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</si>
  <si>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</si>
  <si>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29/10/23 - VENCIMENTO 06/11/23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</si>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</sst>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126724</v>
      </c>
      <c r="C7" s="9">
        <f t="shared" si="0"/>
        <v>85456</v>
      </c>
      <c r="D7" s="9">
        <f t="shared" si="0"/>
        <v>88802</v>
      </c>
      <c r="E7" s="9">
        <f t="shared" si="0"/>
        <v>23377</v>
      </c>
      <c r="F7" s="9">
        <f t="shared" si="0"/>
        <v>62521</v>
      </c>
      <c r="G7" s="9">
        <f t="shared" si="0"/>
        <v>106969</v>
      </c>
      <c r="H7" s="9">
        <f t="shared" si="0"/>
        <v>14267</v>
      </c>
      <c r="I7" s="9">
        <f t="shared" si="0"/>
        <v>64969</v>
      </c>
      <c r="J7" s="9">
        <f t="shared" si="0"/>
        <v>71107</v>
      </c>
      <c r="K7" s="9">
        <f t="shared" si="0"/>
        <v>126799</v>
      </c>
      <c r="L7" s="9">
        <f t="shared" si="0"/>
        <v>94907</v>
      </c>
      <c r="M7" s="9">
        <f t="shared" si="0"/>
        <v>40985</v>
      </c>
      <c r="N7" s="9">
        <f t="shared" si="0"/>
        <v>22930</v>
      </c>
      <c r="O7" s="9">
        <f t="shared" si="0"/>
        <v>929813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5055</v>
      </c>
      <c r="C8" s="11">
        <f t="shared" si="1"/>
        <v>4720</v>
      </c>
      <c r="D8" s="11">
        <f t="shared" si="1"/>
        <v>2811</v>
      </c>
      <c r="E8" s="11">
        <f t="shared" si="1"/>
        <v>844</v>
      </c>
      <c r="F8" s="11">
        <f t="shared" si="1"/>
        <v>2575</v>
      </c>
      <c r="G8" s="11">
        <f t="shared" si="1"/>
        <v>5542</v>
      </c>
      <c r="H8" s="11">
        <f t="shared" si="1"/>
        <v>667</v>
      </c>
      <c r="I8" s="11">
        <f t="shared" si="1"/>
        <v>4322</v>
      </c>
      <c r="J8" s="11">
        <f t="shared" si="1"/>
        <v>3540</v>
      </c>
      <c r="K8" s="11">
        <f t="shared" si="1"/>
        <v>2960</v>
      </c>
      <c r="L8" s="11">
        <f t="shared" si="1"/>
        <v>1919</v>
      </c>
      <c r="M8" s="11">
        <f t="shared" si="1"/>
        <v>1961</v>
      </c>
      <c r="N8" s="11">
        <f t="shared" si="1"/>
        <v>1075</v>
      </c>
      <c r="O8" s="11">
        <f t="shared" si="1"/>
        <v>37991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5055</v>
      </c>
      <c r="C9" s="11">
        <v>4720</v>
      </c>
      <c r="D9" s="11">
        <v>2811</v>
      </c>
      <c r="E9" s="11">
        <v>844</v>
      </c>
      <c r="F9" s="11">
        <v>2575</v>
      </c>
      <c r="G9" s="11">
        <v>5542</v>
      </c>
      <c r="H9" s="11">
        <v>667</v>
      </c>
      <c r="I9" s="11">
        <v>4322</v>
      </c>
      <c r="J9" s="11">
        <v>3540</v>
      </c>
      <c r="K9" s="11">
        <v>2960</v>
      </c>
      <c r="L9" s="11">
        <v>1915</v>
      </c>
      <c r="M9" s="11">
        <v>1961</v>
      </c>
      <c r="N9" s="11">
        <v>1070</v>
      </c>
      <c r="O9" s="11">
        <f>SUM(B9:N9)</f>
        <v>37982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5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121669</v>
      </c>
      <c r="C11" s="13">
        <v>80736</v>
      </c>
      <c r="D11" s="13">
        <v>85991</v>
      </c>
      <c r="E11" s="13">
        <v>22533</v>
      </c>
      <c r="F11" s="13">
        <v>59946</v>
      </c>
      <c r="G11" s="13">
        <v>101427</v>
      </c>
      <c r="H11" s="13">
        <v>13600</v>
      </c>
      <c r="I11" s="13">
        <v>60647</v>
      </c>
      <c r="J11" s="13">
        <v>67567</v>
      </c>
      <c r="K11" s="13">
        <v>123839</v>
      </c>
      <c r="L11" s="13">
        <v>92988</v>
      </c>
      <c r="M11" s="13">
        <v>39024</v>
      </c>
      <c r="N11" s="13">
        <v>21855</v>
      </c>
      <c r="O11" s="11">
        <f>SUM(B11:N11)</f>
        <v>891822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11100</v>
      </c>
      <c r="C12" s="13">
        <v>9514</v>
      </c>
      <c r="D12" s="13">
        <v>8488</v>
      </c>
      <c r="E12" s="13">
        <v>2924</v>
      </c>
      <c r="F12" s="13">
        <v>6928</v>
      </c>
      <c r="G12" s="13">
        <v>12529</v>
      </c>
      <c r="H12" s="13">
        <v>1936</v>
      </c>
      <c r="I12" s="13">
        <v>7521</v>
      </c>
      <c r="J12" s="13">
        <v>7871</v>
      </c>
      <c r="K12" s="13">
        <v>10050</v>
      </c>
      <c r="L12" s="13">
        <v>7601</v>
      </c>
      <c r="M12" s="13">
        <v>2660</v>
      </c>
      <c r="N12" s="13">
        <v>1185</v>
      </c>
      <c r="O12" s="11">
        <f>SUM(B12:N12)</f>
        <v>90307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110569</v>
      </c>
      <c r="C13" s="15">
        <f t="shared" si="2"/>
        <v>71222</v>
      </c>
      <c r="D13" s="15">
        <f t="shared" si="2"/>
        <v>77503</v>
      </c>
      <c r="E13" s="15">
        <f t="shared" si="2"/>
        <v>19609</v>
      </c>
      <c r="F13" s="15">
        <f t="shared" si="2"/>
        <v>53018</v>
      </c>
      <c r="G13" s="15">
        <f t="shared" si="2"/>
        <v>88898</v>
      </c>
      <c r="H13" s="15">
        <f t="shared" si="2"/>
        <v>11664</v>
      </c>
      <c r="I13" s="15">
        <f t="shared" si="2"/>
        <v>53126</v>
      </c>
      <c r="J13" s="15">
        <f t="shared" si="2"/>
        <v>59696</v>
      </c>
      <c r="K13" s="15">
        <f t="shared" si="2"/>
        <v>113789</v>
      </c>
      <c r="L13" s="15">
        <f t="shared" si="2"/>
        <v>85387</v>
      </c>
      <c r="M13" s="15">
        <f t="shared" si="2"/>
        <v>36364</v>
      </c>
      <c r="N13" s="15">
        <f t="shared" si="2"/>
        <v>20670</v>
      </c>
      <c r="O13" s="11">
        <f>SUM(B13:N13)</f>
        <v>801515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1.198093523535265</v>
      </c>
      <c r="C18" s="19">
        <v>1.289617196348793</v>
      </c>
      <c r="D18" s="19">
        <v>1.418363643641544</v>
      </c>
      <c r="E18" s="19">
        <v>0.870260020148334</v>
      </c>
      <c r="F18" s="19">
        <v>1.606590801648627</v>
      </c>
      <c r="G18" s="19">
        <v>1.47726173805164</v>
      </c>
      <c r="H18" s="19">
        <v>1.540173574631659</v>
      </c>
      <c r="I18" s="19">
        <v>1.213790396052658</v>
      </c>
      <c r="J18" s="19">
        <v>1.365418939412746</v>
      </c>
      <c r="K18" s="19">
        <v>1.168766248664374</v>
      </c>
      <c r="L18" s="19">
        <v>1.25185463397709</v>
      </c>
      <c r="M18" s="19">
        <v>1.207288142866086</v>
      </c>
      <c r="N18" s="19">
        <v>1.065053830413559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540383.9099999999</v>
      </c>
      <c r="C20" s="24">
        <f aca="true" t="shared" si="3" ref="C20:N20">SUM(C21:C30)</f>
        <v>384935.24000000005</v>
      </c>
      <c r="D20" s="24">
        <f t="shared" si="3"/>
        <v>373597.31</v>
      </c>
      <c r="E20" s="24">
        <f t="shared" si="3"/>
        <v>110378.23999999999</v>
      </c>
      <c r="F20" s="24">
        <f t="shared" si="3"/>
        <v>359412.9</v>
      </c>
      <c r="G20" s="24">
        <f t="shared" si="3"/>
        <v>475173.11</v>
      </c>
      <c r="H20" s="24">
        <f t="shared" si="3"/>
        <v>106479.4</v>
      </c>
      <c r="I20" s="24">
        <f t="shared" si="3"/>
        <v>305844.85</v>
      </c>
      <c r="J20" s="24">
        <f t="shared" si="3"/>
        <v>340564.51</v>
      </c>
      <c r="K20" s="24">
        <f t="shared" si="3"/>
        <v>535200.51</v>
      </c>
      <c r="L20" s="24">
        <f t="shared" si="3"/>
        <v>489415.37</v>
      </c>
      <c r="M20" s="24">
        <f t="shared" si="3"/>
        <v>233146.45</v>
      </c>
      <c r="N20" s="24">
        <f t="shared" si="3"/>
        <v>100933.04000000001</v>
      </c>
      <c r="O20" s="24">
        <f>O21+O22+O23+O24+O25+O26+O27+O28+O29</f>
        <v>4291397.149999999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374089.25</v>
      </c>
      <c r="C21" s="28">
        <f aca="true" t="shared" si="4" ref="C21:N21">ROUND((C15+C16)*C7,2)</f>
        <v>260606.62</v>
      </c>
      <c r="D21" s="28">
        <f t="shared" si="4"/>
        <v>237500.95</v>
      </c>
      <c r="E21" s="28">
        <f t="shared" si="4"/>
        <v>106809.51</v>
      </c>
      <c r="F21" s="28">
        <f t="shared" si="4"/>
        <v>193808.85</v>
      </c>
      <c r="G21" s="28">
        <f t="shared" si="4"/>
        <v>272835.13</v>
      </c>
      <c r="H21" s="28">
        <f t="shared" si="4"/>
        <v>48858.77</v>
      </c>
      <c r="I21" s="28">
        <f t="shared" si="4"/>
        <v>196732.63</v>
      </c>
      <c r="J21" s="28">
        <f t="shared" si="4"/>
        <v>216570.59</v>
      </c>
      <c r="K21" s="28">
        <f t="shared" si="4"/>
        <v>365041.64</v>
      </c>
      <c r="L21" s="28">
        <f t="shared" si="4"/>
        <v>311105.15</v>
      </c>
      <c r="M21" s="28">
        <f t="shared" si="4"/>
        <v>155025.76</v>
      </c>
      <c r="N21" s="28">
        <f t="shared" si="4"/>
        <v>78344.93</v>
      </c>
      <c r="O21" s="28">
        <f aca="true" t="shared" si="5" ref="O21:O30">SUM(B21:N21)</f>
        <v>2817329.78</v>
      </c>
    </row>
    <row r="22" spans="1:23" ht="18.75" customHeight="1">
      <c r="A22" s="26" t="s">
        <v>33</v>
      </c>
      <c r="B22" s="28">
        <f>IF(B18&lt;&gt;0,ROUND((B18-1)*B21,2),0)</f>
        <v>74104.66</v>
      </c>
      <c r="C22" s="28">
        <f aca="true" t="shared" si="6" ref="C22:N22">IF(C18&lt;&gt;0,ROUND((C18-1)*C21,2),0)</f>
        <v>75476.16</v>
      </c>
      <c r="D22" s="28">
        <f t="shared" si="6"/>
        <v>99361.76</v>
      </c>
      <c r="E22" s="28">
        <f t="shared" si="6"/>
        <v>-13857.46</v>
      </c>
      <c r="F22" s="28">
        <f t="shared" si="6"/>
        <v>117562.67</v>
      </c>
      <c r="G22" s="28">
        <f t="shared" si="6"/>
        <v>130213.77</v>
      </c>
      <c r="H22" s="28">
        <f t="shared" si="6"/>
        <v>26392.22</v>
      </c>
      <c r="I22" s="28">
        <f t="shared" si="6"/>
        <v>42059.55</v>
      </c>
      <c r="J22" s="28">
        <f t="shared" si="6"/>
        <v>79139</v>
      </c>
      <c r="K22" s="28">
        <f t="shared" si="6"/>
        <v>61606.71</v>
      </c>
      <c r="L22" s="28">
        <f t="shared" si="6"/>
        <v>78353.27</v>
      </c>
      <c r="M22" s="28">
        <f t="shared" si="6"/>
        <v>32135</v>
      </c>
      <c r="N22" s="28">
        <f t="shared" si="6"/>
        <v>5096.64</v>
      </c>
      <c r="O22" s="28">
        <f t="shared" si="5"/>
        <v>807643.9500000001</v>
      </c>
      <c r="W22" s="51"/>
    </row>
    <row r="23" spans="1:15" ht="18.75" customHeight="1">
      <c r="A23" s="26" t="s">
        <v>34</v>
      </c>
      <c r="B23" s="28">
        <v>25882.33</v>
      </c>
      <c r="C23" s="28">
        <v>19185.15</v>
      </c>
      <c r="D23" s="28">
        <v>17184.52</v>
      </c>
      <c r="E23" s="28">
        <v>6169.77</v>
      </c>
      <c r="F23" s="28">
        <v>16887.84</v>
      </c>
      <c r="G23" s="28">
        <v>25965.14</v>
      </c>
      <c r="H23" s="28">
        <v>4166.62</v>
      </c>
      <c r="I23" s="28">
        <v>19892.01</v>
      </c>
      <c r="J23" s="28">
        <v>14669.14</v>
      </c>
      <c r="K23" s="28">
        <v>28916.13</v>
      </c>
      <c r="L23" s="28">
        <v>24989.87</v>
      </c>
      <c r="M23" s="28">
        <v>14019.53</v>
      </c>
      <c r="N23" s="28">
        <v>6645.48</v>
      </c>
      <c r="O23" s="28">
        <f t="shared" si="5"/>
        <v>224573.53000000003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1230.79</v>
      </c>
      <c r="C26" s="28">
        <v>923.09</v>
      </c>
      <c r="D26" s="28">
        <v>917.64</v>
      </c>
      <c r="E26" s="28">
        <v>258.68</v>
      </c>
      <c r="F26" s="28">
        <v>849.57</v>
      </c>
      <c r="G26" s="28">
        <v>1110.97</v>
      </c>
      <c r="H26" s="28">
        <v>209.67</v>
      </c>
      <c r="I26" s="28">
        <v>675.3</v>
      </c>
      <c r="J26" s="28">
        <v>803.28</v>
      </c>
      <c r="K26" s="28">
        <v>1266.18</v>
      </c>
      <c r="L26" s="28">
        <v>1149.1</v>
      </c>
      <c r="M26" s="28">
        <v>522.81</v>
      </c>
      <c r="N26" s="28">
        <v>234.16</v>
      </c>
      <c r="O26" s="28">
        <f t="shared" si="5"/>
        <v>10151.24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849.28</v>
      </c>
      <c r="L27" s="28">
        <v>753.86</v>
      </c>
      <c r="M27" s="28">
        <v>426.68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 t="shared" si="5"/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-463242</v>
      </c>
      <c r="C32" s="28">
        <f aca="true" t="shared" si="7" ref="C32:O32">+C33+C35+C48+C49+C50+C55-C56</f>
        <v>-335768</v>
      </c>
      <c r="D32" s="28">
        <f t="shared" si="7"/>
        <v>-12368.4</v>
      </c>
      <c r="E32" s="28">
        <f t="shared" si="7"/>
        <v>-3713.6</v>
      </c>
      <c r="F32" s="28">
        <f t="shared" si="7"/>
        <v>-11330</v>
      </c>
      <c r="G32" s="28">
        <f t="shared" si="7"/>
        <v>-24384.8</v>
      </c>
      <c r="H32" s="28">
        <f t="shared" si="7"/>
        <v>-2934.8</v>
      </c>
      <c r="I32" s="28">
        <f t="shared" si="7"/>
        <v>-19016.8</v>
      </c>
      <c r="J32" s="28">
        <f t="shared" si="7"/>
        <v>-15576</v>
      </c>
      <c r="K32" s="28">
        <f t="shared" si="7"/>
        <v>-13024</v>
      </c>
      <c r="L32" s="28">
        <f t="shared" si="7"/>
        <v>-8426</v>
      </c>
      <c r="M32" s="28">
        <f t="shared" si="7"/>
        <v>-8628.4</v>
      </c>
      <c r="N32" s="28">
        <f t="shared" si="7"/>
        <v>-4708</v>
      </c>
      <c r="O32" s="28">
        <f t="shared" si="7"/>
        <v>-923120.8</v>
      </c>
    </row>
    <row r="33" spans="1:15" ht="18.75" customHeight="1">
      <c r="A33" s="26" t="s">
        <v>38</v>
      </c>
      <c r="B33" s="29">
        <f>+B34</f>
        <v>-22242</v>
      </c>
      <c r="C33" s="29">
        <f>+C34</f>
        <v>-20768</v>
      </c>
      <c r="D33" s="29">
        <f aca="true" t="shared" si="8" ref="D33:O33">+D34</f>
        <v>-12368.4</v>
      </c>
      <c r="E33" s="29">
        <f t="shared" si="8"/>
        <v>-3713.6</v>
      </c>
      <c r="F33" s="29">
        <f t="shared" si="8"/>
        <v>-11330</v>
      </c>
      <c r="G33" s="29">
        <f t="shared" si="8"/>
        <v>-24384.8</v>
      </c>
      <c r="H33" s="29">
        <f t="shared" si="8"/>
        <v>-2934.8</v>
      </c>
      <c r="I33" s="29">
        <f t="shared" si="8"/>
        <v>-19016.8</v>
      </c>
      <c r="J33" s="29">
        <f t="shared" si="8"/>
        <v>-15576</v>
      </c>
      <c r="K33" s="29">
        <f t="shared" si="8"/>
        <v>-13024</v>
      </c>
      <c r="L33" s="29">
        <f t="shared" si="8"/>
        <v>-8426</v>
      </c>
      <c r="M33" s="29">
        <f t="shared" si="8"/>
        <v>-8628.4</v>
      </c>
      <c r="N33" s="29">
        <f t="shared" si="8"/>
        <v>-4708</v>
      </c>
      <c r="O33" s="29">
        <f t="shared" si="8"/>
        <v>-167120.80000000002</v>
      </c>
    </row>
    <row r="34" spans="1:26" ht="18.75" customHeight="1">
      <c r="A34" s="27" t="s">
        <v>39</v>
      </c>
      <c r="B34" s="16">
        <f>ROUND((-B9)*$G$3,2)</f>
        <v>-22242</v>
      </c>
      <c r="C34" s="16">
        <f aca="true" t="shared" si="9" ref="C34:N34">ROUND((-C9)*$G$3,2)</f>
        <v>-20768</v>
      </c>
      <c r="D34" s="16">
        <f t="shared" si="9"/>
        <v>-12368.4</v>
      </c>
      <c r="E34" s="16">
        <f t="shared" si="9"/>
        <v>-3713.6</v>
      </c>
      <c r="F34" s="16">
        <f t="shared" si="9"/>
        <v>-11330</v>
      </c>
      <c r="G34" s="16">
        <f t="shared" si="9"/>
        <v>-24384.8</v>
      </c>
      <c r="H34" s="16">
        <f t="shared" si="9"/>
        <v>-2934.8</v>
      </c>
      <c r="I34" s="16">
        <f t="shared" si="9"/>
        <v>-19016.8</v>
      </c>
      <c r="J34" s="16">
        <f t="shared" si="9"/>
        <v>-15576</v>
      </c>
      <c r="K34" s="16">
        <f t="shared" si="9"/>
        <v>-13024</v>
      </c>
      <c r="L34" s="16">
        <f t="shared" si="9"/>
        <v>-8426</v>
      </c>
      <c r="M34" s="16">
        <f t="shared" si="9"/>
        <v>-8628.4</v>
      </c>
      <c r="N34" s="16">
        <f t="shared" si="9"/>
        <v>-4708</v>
      </c>
      <c r="O34" s="30">
        <f aca="true" t="shared" si="10" ref="O34:O56">SUM(B34:N34)</f>
        <v>-167120.80000000002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-315000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-756000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-756000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77141.90999999992</v>
      </c>
      <c r="C54" s="34">
        <f aca="true" t="shared" si="13" ref="C54:N54">+C20+C32</f>
        <v>49167.24000000005</v>
      </c>
      <c r="D54" s="34">
        <f t="shared" si="13"/>
        <v>361228.91</v>
      </c>
      <c r="E54" s="34">
        <f t="shared" si="13"/>
        <v>106664.63999999998</v>
      </c>
      <c r="F54" s="34">
        <f t="shared" si="13"/>
        <v>348082.9</v>
      </c>
      <c r="G54" s="34">
        <f t="shared" si="13"/>
        <v>450788.31</v>
      </c>
      <c r="H54" s="34">
        <f t="shared" si="13"/>
        <v>103544.59999999999</v>
      </c>
      <c r="I54" s="34">
        <f t="shared" si="13"/>
        <v>286828.05</v>
      </c>
      <c r="J54" s="34">
        <f t="shared" si="13"/>
        <v>324988.51</v>
      </c>
      <c r="K54" s="34">
        <f t="shared" si="13"/>
        <v>522176.51</v>
      </c>
      <c r="L54" s="34">
        <f t="shared" si="13"/>
        <v>480989.37</v>
      </c>
      <c r="M54" s="34">
        <f t="shared" si="13"/>
        <v>224518.05000000002</v>
      </c>
      <c r="N54" s="34">
        <f t="shared" si="13"/>
        <v>96225.04000000001</v>
      </c>
      <c r="O54" s="34">
        <f>SUM(B54:N54)</f>
        <v>3432344.04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77141.91</v>
      </c>
      <c r="C60" s="42">
        <f t="shared" si="14"/>
        <v>49167.23</v>
      </c>
      <c r="D60" s="42">
        <f t="shared" si="14"/>
        <v>361228.91</v>
      </c>
      <c r="E60" s="42">
        <f t="shared" si="14"/>
        <v>106664.64</v>
      </c>
      <c r="F60" s="42">
        <f t="shared" si="14"/>
        <v>348082.89</v>
      </c>
      <c r="G60" s="42">
        <f t="shared" si="14"/>
        <v>450788.31</v>
      </c>
      <c r="H60" s="42">
        <f t="shared" si="14"/>
        <v>103544.59</v>
      </c>
      <c r="I60" s="42">
        <f t="shared" si="14"/>
        <v>286828.05</v>
      </c>
      <c r="J60" s="42">
        <f t="shared" si="14"/>
        <v>324988.51</v>
      </c>
      <c r="K60" s="42">
        <f t="shared" si="14"/>
        <v>522176.51</v>
      </c>
      <c r="L60" s="42">
        <f t="shared" si="14"/>
        <v>480989.37</v>
      </c>
      <c r="M60" s="42">
        <f t="shared" si="14"/>
        <v>224518.05</v>
      </c>
      <c r="N60" s="42">
        <f t="shared" si="14"/>
        <v>96225.04</v>
      </c>
      <c r="O60" s="34">
        <f t="shared" si="14"/>
        <v>3432344.01</v>
      </c>
      <c r="Q60"/>
    </row>
    <row r="61" spans="1:18" ht="18.75" customHeight="1">
      <c r="A61" s="26" t="s">
        <v>54</v>
      </c>
      <c r="B61" s="42">
        <v>73898.91</v>
      </c>
      <c r="C61" s="42">
        <v>41726.62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115625.53</v>
      </c>
      <c r="P61"/>
      <c r="Q61"/>
      <c r="R61" s="41"/>
    </row>
    <row r="62" spans="1:16" ht="18.75" customHeight="1">
      <c r="A62" s="26" t="s">
        <v>55</v>
      </c>
      <c r="B62" s="42">
        <v>3243</v>
      </c>
      <c r="C62" s="42">
        <v>7440.61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10683.61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361228.91</v>
      </c>
      <c r="E63" s="43">
        <v>0</v>
      </c>
      <c r="F63" s="43">
        <v>0</v>
      </c>
      <c r="G63" s="43">
        <v>0</v>
      </c>
      <c r="H63" s="42">
        <v>103544.59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464773.5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106664.64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106664.64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348082.89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348082.89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450788.31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450788.31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286828.05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286828.05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324988.51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324988.51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522176.51</v>
      </c>
      <c r="L69" s="29">
        <v>480989.37</v>
      </c>
      <c r="M69" s="43">
        <v>0</v>
      </c>
      <c r="N69" s="43">
        <v>0</v>
      </c>
      <c r="O69" s="34">
        <f t="shared" si="15"/>
        <v>1003165.88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224518.05</v>
      </c>
      <c r="N70" s="43">
        <v>0</v>
      </c>
      <c r="O70" s="34">
        <f t="shared" si="15"/>
        <v>224518.05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96225.04</v>
      </c>
      <c r="O71" s="46">
        <f t="shared" si="15"/>
        <v>96225.04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2023-11-01T21:08:38Z</dcterms:modified>
  <cp:category/>
  <cp:version/>
  <cp:contentType/>
  <cp:contentStatus/>
</cp:coreProperties>
</file>