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<sst xmlns="http://schemas.openxmlformats.org/spreadsheetml/2006/main" count="83" uniqueCount="82">
  <si>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</si>
  <si>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</si>
  <si>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</si>
  <si>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</si>
  <si>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</si>
  <si>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</si>
  <si>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</si>
  <si>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</si>
  <si>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</si>
  <si>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</si>
  <si>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</si>
  <si>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</si>
  <si>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</si>
  <si>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</si>
  <si>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</si>
  <si>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</si>
  <si>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</si>
  <si>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</si>
  <si>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</si>
  <si>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</si>
  <si>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</si>
  <si>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</si>
  <si>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</si>
  <si>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</si>
  <si>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</si>
  <si>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</si>
  <si>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</si>
  <si>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</si>
  <si>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</si>
  <si>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</si>
  <si>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</si>
  <si>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</si>
  <si>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</si>
  <si>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</si>
  <si>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</si>
  <si>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</si>
  <si>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</si>
  <si>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</si>
  <si>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</si>
  <si>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</si>
  <si>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</si>
  <si>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</si>
  <si>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</si>
  <si>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</si>
  <si>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</si>
  <si>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</si>
  <si>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</si>
  <si>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</si>
  <si>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</si>
  <si>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</si>
  <si>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</si>
  <si>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</si>
  <si>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</si>
  <si>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</si>
  <si>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</si>
  <si>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</si>
  <si>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</si>
  <si>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</si>
  <si>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</si>
  <si>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</si>
  <si>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</si>
  <si>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</si>
  <si>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</si>
  <si>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</si>
  <si>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</si>
  <si>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</si>
  <si>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</si>
  <si>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</si>
  <si>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</si>
  <si>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</si>
  <si>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</si>
  <si>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</si>
  <si>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</si>
  <si>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</si>
  <si>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</si>
  <si>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</si>
  <si>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</si>
  <si>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</si>
  <si>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</si>
  <si>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</si>
  <si>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30/10/23 - VENCIMENTO 07/11/23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</si>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</sst>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338451</v>
      </c>
      <c r="C7" s="46">
        <f aca="true" t="shared" si="0" ref="C7:J7">+C8+C11</f>
        <v>278068</v>
      </c>
      <c r="D7" s="46">
        <f t="shared" si="0"/>
        <v>319619</v>
      </c>
      <c r="E7" s="46">
        <f t="shared" si="0"/>
        <v>186288</v>
      </c>
      <c r="F7" s="46">
        <f t="shared" si="0"/>
        <v>237324</v>
      </c>
      <c r="G7" s="46">
        <f t="shared" si="0"/>
        <v>227092</v>
      </c>
      <c r="H7" s="46">
        <f t="shared" si="0"/>
        <v>252728</v>
      </c>
      <c r="I7" s="46">
        <f t="shared" si="0"/>
        <v>363846</v>
      </c>
      <c r="J7" s="46">
        <f t="shared" si="0"/>
        <v>120620</v>
      </c>
      <c r="K7" s="38">
        <f aca="true" t="shared" si="1" ref="K7:K13">SUM(B7:J7)</f>
        <v>2324036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15570</v>
      </c>
      <c r="C8" s="44">
        <f t="shared" si="2"/>
        <v>16392</v>
      </c>
      <c r="D8" s="44">
        <f t="shared" si="2"/>
        <v>14742</v>
      </c>
      <c r="E8" s="44">
        <f t="shared" si="2"/>
        <v>10544</v>
      </c>
      <c r="F8" s="44">
        <f t="shared" si="2"/>
        <v>11392</v>
      </c>
      <c r="G8" s="44">
        <f t="shared" si="2"/>
        <v>6160</v>
      </c>
      <c r="H8" s="44">
        <f t="shared" si="2"/>
        <v>5064</v>
      </c>
      <c r="I8" s="44">
        <f t="shared" si="2"/>
        <v>15704</v>
      </c>
      <c r="J8" s="44">
        <f t="shared" si="2"/>
        <v>3336</v>
      </c>
      <c r="K8" s="38">
        <f t="shared" si="1"/>
        <v>98904</v>
      </c>
      <c r="L8"/>
      <c r="M8"/>
      <c r="N8"/>
    </row>
    <row r="9" spans="1:14" ht="16.5" customHeight="1">
      <c r="A9" s="22" t="s">
        <v>32</v>
      </c>
      <c r="B9" s="44">
        <v>15510</v>
      </c>
      <c r="C9" s="44">
        <v>16390</v>
      </c>
      <c r="D9" s="44">
        <v>14742</v>
      </c>
      <c r="E9" s="44">
        <v>10291</v>
      </c>
      <c r="F9" s="44">
        <v>11379</v>
      </c>
      <c r="G9" s="44">
        <v>6154</v>
      </c>
      <c r="H9" s="44">
        <v>5064</v>
      </c>
      <c r="I9" s="44">
        <v>15637</v>
      </c>
      <c r="J9" s="44">
        <v>3336</v>
      </c>
      <c r="K9" s="38">
        <f t="shared" si="1"/>
        <v>98503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2</v>
      </c>
      <c r="D10" s="44">
        <v>0</v>
      </c>
      <c r="E10" s="44">
        <v>253</v>
      </c>
      <c r="F10" s="44">
        <v>13</v>
      </c>
      <c r="G10" s="44">
        <v>6</v>
      </c>
      <c r="H10" s="44">
        <v>0</v>
      </c>
      <c r="I10" s="44">
        <v>67</v>
      </c>
      <c r="J10" s="44">
        <v>0</v>
      </c>
      <c r="K10" s="38">
        <f t="shared" si="1"/>
        <v>401</v>
      </c>
      <c r="L10"/>
      <c r="M10"/>
      <c r="N10"/>
    </row>
    <row r="11" spans="1:14" ht="16.5" customHeight="1">
      <c r="A11" s="43" t="s">
        <v>67</v>
      </c>
      <c r="B11" s="42">
        <v>322881</v>
      </c>
      <c r="C11" s="42">
        <v>261676</v>
      </c>
      <c r="D11" s="42">
        <v>304877</v>
      </c>
      <c r="E11" s="42">
        <v>175744</v>
      </c>
      <c r="F11" s="42">
        <v>225932</v>
      </c>
      <c r="G11" s="42">
        <v>220932</v>
      </c>
      <c r="H11" s="42">
        <v>247664</v>
      </c>
      <c r="I11" s="42">
        <v>348142</v>
      </c>
      <c r="J11" s="42">
        <v>117284</v>
      </c>
      <c r="K11" s="38">
        <f t="shared" si="1"/>
        <v>2225132</v>
      </c>
      <c r="L11" s="59"/>
      <c r="M11" s="59"/>
      <c r="N11" s="59"/>
    </row>
    <row r="12" spans="1:14" ht="16.5" customHeight="1">
      <c r="A12" s="22" t="s">
        <v>78</v>
      </c>
      <c r="B12" s="42">
        <v>21156</v>
      </c>
      <c r="C12" s="42">
        <v>19522</v>
      </c>
      <c r="D12" s="42">
        <v>23193</v>
      </c>
      <c r="E12" s="42">
        <v>16296</v>
      </c>
      <c r="F12" s="42">
        <v>13355</v>
      </c>
      <c r="G12" s="42">
        <v>12471</v>
      </c>
      <c r="H12" s="42">
        <v>12387</v>
      </c>
      <c r="I12" s="42">
        <v>18638</v>
      </c>
      <c r="J12" s="42">
        <v>5303</v>
      </c>
      <c r="K12" s="38">
        <f t="shared" si="1"/>
        <v>142321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301725</v>
      </c>
      <c r="C13" s="42">
        <f>+C11-C12</f>
        <v>242154</v>
      </c>
      <c r="D13" s="42">
        <f>+D11-D12</f>
        <v>281684</v>
      </c>
      <c r="E13" s="42">
        <f aca="true" t="shared" si="3" ref="E13:J13">+E11-E12</f>
        <v>159448</v>
      </c>
      <c r="F13" s="42">
        <f t="shared" si="3"/>
        <v>212577</v>
      </c>
      <c r="G13" s="42">
        <f t="shared" si="3"/>
        <v>208461</v>
      </c>
      <c r="H13" s="42">
        <f t="shared" si="3"/>
        <v>235277</v>
      </c>
      <c r="I13" s="42">
        <f t="shared" si="3"/>
        <v>329504</v>
      </c>
      <c r="J13" s="42">
        <f t="shared" si="3"/>
        <v>111981</v>
      </c>
      <c r="K13" s="38">
        <f t="shared" si="1"/>
        <v>2082811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1.131638375190321</v>
      </c>
      <c r="C18" s="39">
        <v>1.17368080424529</v>
      </c>
      <c r="D18" s="39">
        <v>1.136738949540257</v>
      </c>
      <c r="E18" s="39">
        <v>1.392066005480362</v>
      </c>
      <c r="F18" s="39">
        <v>1.035391486287274</v>
      </c>
      <c r="G18" s="39">
        <v>1.171387839650625</v>
      </c>
      <c r="H18" s="39">
        <v>1.189811508747702</v>
      </c>
      <c r="I18" s="39">
        <v>1.108091612024195</v>
      </c>
      <c r="J18" s="39">
        <v>1.068137104785667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1792545.1599999997</v>
      </c>
      <c r="C20" s="36">
        <f aca="true" t="shared" si="4" ref="C20:J20">SUM(C21:C30)</f>
        <v>1676094.5400000003</v>
      </c>
      <c r="D20" s="36">
        <f t="shared" si="4"/>
        <v>2064305.14</v>
      </c>
      <c r="E20" s="36">
        <f t="shared" si="4"/>
        <v>1288352.1199999999</v>
      </c>
      <c r="F20" s="36">
        <f t="shared" si="4"/>
        <v>1285205.2400000002</v>
      </c>
      <c r="G20" s="36">
        <f t="shared" si="4"/>
        <v>1403451.8299999998</v>
      </c>
      <c r="H20" s="36">
        <f t="shared" si="4"/>
        <v>1270647.4999999998</v>
      </c>
      <c r="I20" s="36">
        <f t="shared" si="4"/>
        <v>1767897.5000000002</v>
      </c>
      <c r="J20" s="36">
        <f t="shared" si="4"/>
        <v>621425.0800000001</v>
      </c>
      <c r="K20" s="36">
        <f aca="true" t="shared" si="5" ref="K20:K29">SUM(B20:J20)</f>
        <v>13169924.11</v>
      </c>
      <c r="L20"/>
      <c r="M20"/>
      <c r="N20"/>
    </row>
    <row r="21" spans="1:14" ht="16.5" customHeight="1">
      <c r="A21" s="35" t="s">
        <v>28</v>
      </c>
      <c r="B21" s="58">
        <f>ROUND((B15+B16)*B7,2)</f>
        <v>1528072.42</v>
      </c>
      <c r="C21" s="58">
        <f>ROUND((C15+C16)*C7,2)</f>
        <v>1379217.28</v>
      </c>
      <c r="D21" s="58">
        <f aca="true" t="shared" si="6" ref="D21:J21">ROUND((D15+D16)*D7,2)</f>
        <v>1757425.07</v>
      </c>
      <c r="E21" s="58">
        <f t="shared" si="6"/>
        <v>890568.41</v>
      </c>
      <c r="F21" s="58">
        <f t="shared" si="6"/>
        <v>1200645.85</v>
      </c>
      <c r="G21" s="58">
        <f t="shared" si="6"/>
        <v>1160508.25</v>
      </c>
      <c r="H21" s="58">
        <f t="shared" si="6"/>
        <v>1028350.23</v>
      </c>
      <c r="I21" s="58">
        <f t="shared" si="6"/>
        <v>1495479.83</v>
      </c>
      <c r="J21" s="58">
        <f t="shared" si="6"/>
        <v>560979.5</v>
      </c>
      <c r="K21" s="30">
        <f t="shared" si="5"/>
        <v>11001246.840000002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201152.97</v>
      </c>
      <c r="C22" s="30">
        <f t="shared" si="7"/>
        <v>239543.57</v>
      </c>
      <c r="D22" s="30">
        <f t="shared" si="7"/>
        <v>240308.46</v>
      </c>
      <c r="E22" s="30">
        <f t="shared" si="7"/>
        <v>349161.6</v>
      </c>
      <c r="F22" s="30">
        <f t="shared" si="7"/>
        <v>42492.64</v>
      </c>
      <c r="G22" s="30">
        <f t="shared" si="7"/>
        <v>198897</v>
      </c>
      <c r="H22" s="30">
        <f t="shared" si="7"/>
        <v>195192.71</v>
      </c>
      <c r="I22" s="30">
        <f t="shared" si="7"/>
        <v>161648.83</v>
      </c>
      <c r="J22" s="30">
        <f t="shared" si="7"/>
        <v>38223.52</v>
      </c>
      <c r="K22" s="30">
        <f t="shared" si="5"/>
        <v>1666621.3</v>
      </c>
      <c r="L22"/>
      <c r="M22"/>
      <c r="N22"/>
    </row>
    <row r="23" spans="1:14" ht="16.5" customHeight="1">
      <c r="A23" s="18" t="s">
        <v>26</v>
      </c>
      <c r="B23" s="30">
        <v>58909.13</v>
      </c>
      <c r="C23" s="30">
        <v>51363.26</v>
      </c>
      <c r="D23" s="30">
        <v>58300.44</v>
      </c>
      <c r="E23" s="30">
        <v>41527.13</v>
      </c>
      <c r="F23" s="30">
        <v>38461.04</v>
      </c>
      <c r="G23" s="30">
        <v>40263.67</v>
      </c>
      <c r="H23" s="30">
        <v>41647.41</v>
      </c>
      <c r="I23" s="30">
        <v>67811.74</v>
      </c>
      <c r="J23" s="30">
        <v>19523.86</v>
      </c>
      <c r="K23" s="30">
        <f t="shared" si="5"/>
        <v>417807.68000000005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1388.72</v>
      </c>
      <c r="C26" s="30">
        <v>1298.86</v>
      </c>
      <c r="D26" s="30">
        <v>1598.39</v>
      </c>
      <c r="E26" s="30">
        <v>999.33</v>
      </c>
      <c r="F26" s="30">
        <v>996.61</v>
      </c>
      <c r="G26" s="30">
        <v>1086.47</v>
      </c>
      <c r="H26" s="30">
        <v>982.99</v>
      </c>
      <c r="I26" s="30">
        <v>1369.66</v>
      </c>
      <c r="J26" s="30">
        <v>481.97</v>
      </c>
      <c r="K26" s="30">
        <f t="shared" si="5"/>
        <v>10203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36752.34</v>
      </c>
      <c r="J29" s="30">
        <v>0</v>
      </c>
      <c r="K29" s="30">
        <f t="shared" si="5"/>
        <v>36752.34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-286577.97000000003</v>
      </c>
      <c r="C32" s="30">
        <f t="shared" si="8"/>
        <v>-84883.95</v>
      </c>
      <c r="D32" s="30">
        <f t="shared" si="8"/>
        <v>721301.7</v>
      </c>
      <c r="E32" s="30">
        <f t="shared" si="8"/>
        <v>-235595.91</v>
      </c>
      <c r="F32" s="30">
        <f t="shared" si="8"/>
        <v>-50067.6</v>
      </c>
      <c r="G32" s="30">
        <f t="shared" si="8"/>
        <v>-284581.12</v>
      </c>
      <c r="H32" s="30">
        <f t="shared" si="8"/>
        <v>593004.97</v>
      </c>
      <c r="I32" s="30">
        <f t="shared" si="8"/>
        <v>-147944.19</v>
      </c>
      <c r="J32" s="30">
        <f t="shared" si="8"/>
        <v>1637133.69</v>
      </c>
      <c r="K32" s="30">
        <f aca="true" t="shared" si="9" ref="K32:K40">SUM(B32:J32)</f>
        <v>1861789.6199999999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-286577.97000000003</v>
      </c>
      <c r="C33" s="30">
        <f t="shared" si="10"/>
        <v>-84883.95</v>
      </c>
      <c r="D33" s="30">
        <f t="shared" si="10"/>
        <v>-128304.07</v>
      </c>
      <c r="E33" s="30">
        <f t="shared" si="10"/>
        <v>-235595.91</v>
      </c>
      <c r="F33" s="30">
        <f t="shared" si="10"/>
        <v>-50067.6</v>
      </c>
      <c r="G33" s="30">
        <f t="shared" si="10"/>
        <v>-284581.12</v>
      </c>
      <c r="H33" s="30">
        <f t="shared" si="10"/>
        <v>-72995.03</v>
      </c>
      <c r="I33" s="30">
        <f t="shared" si="10"/>
        <v>-147944.19</v>
      </c>
      <c r="J33" s="30">
        <f t="shared" si="10"/>
        <v>-39093.8</v>
      </c>
      <c r="K33" s="30">
        <f t="shared" si="9"/>
        <v>-1330043.6400000001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-68244</v>
      </c>
      <c r="C34" s="30">
        <f t="shared" si="11"/>
        <v>-72116</v>
      </c>
      <c r="D34" s="30">
        <f t="shared" si="11"/>
        <v>-64864.8</v>
      </c>
      <c r="E34" s="30">
        <f t="shared" si="11"/>
        <v>-45280.4</v>
      </c>
      <c r="F34" s="30">
        <f t="shared" si="11"/>
        <v>-50067.6</v>
      </c>
      <c r="G34" s="30">
        <f t="shared" si="11"/>
        <v>-27077.6</v>
      </c>
      <c r="H34" s="30">
        <f t="shared" si="11"/>
        <v>-22281.6</v>
      </c>
      <c r="I34" s="30">
        <f t="shared" si="11"/>
        <v>-68802.8</v>
      </c>
      <c r="J34" s="30">
        <f t="shared" si="11"/>
        <v>-14678.4</v>
      </c>
      <c r="K34" s="30">
        <f t="shared" si="9"/>
        <v>-433413.19999999995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-30.8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-30.8</v>
      </c>
      <c r="L36"/>
      <c r="M36"/>
      <c r="N36"/>
    </row>
    <row r="37" spans="1:14" ht="16.5" customHeight="1">
      <c r="A37" s="25" t="s">
        <v>19</v>
      </c>
      <c r="B37" s="30">
        <v>-218303.17</v>
      </c>
      <c r="C37" s="30">
        <v>-12767.95</v>
      </c>
      <c r="D37" s="30">
        <v>-63439.27</v>
      </c>
      <c r="E37" s="30">
        <v>-190315.51</v>
      </c>
      <c r="F37" s="26">
        <v>0</v>
      </c>
      <c r="G37" s="30">
        <v>-257503.52</v>
      </c>
      <c r="H37" s="30">
        <v>-50713.43</v>
      </c>
      <c r="I37" s="30">
        <v>-79141.39</v>
      </c>
      <c r="J37" s="30">
        <v>-24415.4</v>
      </c>
      <c r="K37" s="30">
        <f t="shared" si="9"/>
        <v>-896599.6400000001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849605.77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666000</v>
      </c>
      <c r="I38" s="27">
        <f t="shared" si="12"/>
        <v>0</v>
      </c>
      <c r="J38" s="27">
        <f t="shared" si="12"/>
        <v>1676227.49</v>
      </c>
      <c r="K38" s="30">
        <f t="shared" si="9"/>
        <v>3191833.26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2574000</v>
      </c>
      <c r="E46" s="17">
        <v>0</v>
      </c>
      <c r="F46" s="17">
        <v>0</v>
      </c>
      <c r="G46" s="17">
        <v>0</v>
      </c>
      <c r="H46" s="17">
        <v>1764000</v>
      </c>
      <c r="I46" s="17">
        <v>0</v>
      </c>
      <c r="J46" s="17">
        <v>1683000</v>
      </c>
      <c r="K46" s="30">
        <f aca="true" t="shared" si="13" ref="K46:K53">SUM(B46:J46)</f>
        <v>6021000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0</v>
      </c>
      <c r="K47" s="30">
        <f t="shared" si="13"/>
        <v>-2799000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1505967.1899999997</v>
      </c>
      <c r="C55" s="27">
        <f t="shared" si="15"/>
        <v>1591210.5900000003</v>
      </c>
      <c r="D55" s="27">
        <f t="shared" si="15"/>
        <v>2785606.84</v>
      </c>
      <c r="E55" s="27">
        <f t="shared" si="15"/>
        <v>1052756.21</v>
      </c>
      <c r="F55" s="27">
        <f t="shared" si="15"/>
        <v>1235137.6400000001</v>
      </c>
      <c r="G55" s="27">
        <f t="shared" si="15"/>
        <v>1118870.71</v>
      </c>
      <c r="H55" s="27">
        <f t="shared" si="15"/>
        <v>1863652.4699999997</v>
      </c>
      <c r="I55" s="27">
        <f t="shared" si="15"/>
        <v>1619953.3100000003</v>
      </c>
      <c r="J55" s="27">
        <f t="shared" si="15"/>
        <v>2258558.77</v>
      </c>
      <c r="K55" s="20">
        <f>SUM(B55:J55)</f>
        <v>15031713.729999999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1505967.19</v>
      </c>
      <c r="C61" s="10">
        <f t="shared" si="17"/>
        <v>1591210.5863569372</v>
      </c>
      <c r="D61" s="10">
        <f t="shared" si="17"/>
        <v>2785606.8378967643</v>
      </c>
      <c r="E61" s="10">
        <f t="shared" si="17"/>
        <v>1052756.209044129</v>
      </c>
      <c r="F61" s="10">
        <f t="shared" si="17"/>
        <v>1235137.6410313626</v>
      </c>
      <c r="G61" s="10">
        <f t="shared" si="17"/>
        <v>1118870.7118054768</v>
      </c>
      <c r="H61" s="10">
        <f t="shared" si="17"/>
        <v>1863652.468628292</v>
      </c>
      <c r="I61" s="10">
        <f>SUM(I62:I74)</f>
        <v>1619953.2999999998</v>
      </c>
      <c r="J61" s="10">
        <f t="shared" si="17"/>
        <v>2258558.7689260533</v>
      </c>
      <c r="K61" s="5">
        <f>SUM(K62:K74)</f>
        <v>15031713.713689014</v>
      </c>
      <c r="L61" s="9"/>
    </row>
    <row r="62" spans="1:12" ht="16.5" customHeight="1">
      <c r="A62" s="7" t="s">
        <v>56</v>
      </c>
      <c r="B62" s="8">
        <v>1322540.39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1322540.39</v>
      </c>
      <c r="L62"/>
    </row>
    <row r="63" spans="1:12" ht="16.5" customHeight="1">
      <c r="A63" s="7" t="s">
        <v>57</v>
      </c>
      <c r="B63" s="8">
        <v>183426.8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183426.8</v>
      </c>
      <c r="L63"/>
    </row>
    <row r="64" spans="1:12" ht="16.5" customHeight="1">
      <c r="A64" s="7" t="s">
        <v>4</v>
      </c>
      <c r="B64" s="6">
        <v>0</v>
      </c>
      <c r="C64" s="8">
        <v>1591210.5863569372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1591210.5863569372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2785606.8378967643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2785606.8378967643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1052756.209044129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1052756.209044129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1235137.6410313626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1235137.6410313626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1118870.7118054768</v>
      </c>
      <c r="H68" s="6">
        <v>0</v>
      </c>
      <c r="I68" s="6">
        <v>0</v>
      </c>
      <c r="J68" s="6">
        <v>0</v>
      </c>
      <c r="K68" s="5">
        <f t="shared" si="18"/>
        <v>1118870.7118054768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1863652.468628292</v>
      </c>
      <c r="I69" s="6">
        <v>0</v>
      </c>
      <c r="J69" s="6">
        <v>0</v>
      </c>
      <c r="K69" s="5">
        <f t="shared" si="18"/>
        <v>1863652.468628292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608454.46</v>
      </c>
      <c r="J71" s="6">
        <v>0</v>
      </c>
      <c r="K71" s="5">
        <f t="shared" si="18"/>
        <v>608454.46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1011498.84</v>
      </c>
      <c r="J72" s="6">
        <v>0</v>
      </c>
      <c r="K72" s="5">
        <f t="shared" si="18"/>
        <v>1011498.84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2258558.7689260533</v>
      </c>
      <c r="K73" s="5">
        <f t="shared" si="18"/>
        <v>2258558.7689260533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2023-11-07T08:35:58Z</dcterms:modified>
  <cp:category/>
  <cp:version/>
  <cp:contentType/>
  <cp:contentStatus/>
</cp:coreProperties>
</file>