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<sst xmlns="http://schemas.openxmlformats.org/spreadsheetml/2006/main" count="83" uniqueCount="82">
  <si>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</si>
  <si>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</si>
  <si>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</si>
  <si>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</si>
  <si>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</si>
  <si>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</si>
  <si>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</si>
  <si>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</si>
  <si>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</si>
  <si>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</si>
  <si>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</si>
  <si>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</si>
  <si>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</si>
  <si>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</si>
  <si>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</si>
  <si>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</si>
  <si>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</si>
  <si>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</si>
  <si>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</si>
  <si>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</si>
  <si>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</si>
  <si>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</si>
  <si>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</si>
  <si>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</si>
  <si>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</si>
  <si>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</si>
  <si>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</si>
  <si>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</si>
  <si>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</si>
  <si>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</si>
  <si>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</si>
  <si>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</si>
  <si>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</si>
  <si>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</si>
  <si>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</si>
  <si>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</si>
  <si>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</si>
  <si>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</si>
  <si>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</si>
  <si>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</si>
  <si>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</si>
  <si>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</si>
  <si>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</si>
  <si>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</si>
  <si>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</si>
  <si>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</si>
  <si>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</si>
  <si>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</si>
  <si>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</si>
  <si>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</si>
  <si>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</si>
  <si>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</si>
  <si>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</si>
  <si>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</si>
  <si>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</si>
  <si>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</si>
  <si>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</si>
  <si>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</si>
  <si>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</si>
  <si>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</si>
  <si>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</si>
  <si>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</si>
  <si>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</si>
  <si>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</si>
  <si>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</si>
  <si>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</si>
  <si>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</si>
  <si>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</si>
  <si>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</si>
  <si>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</si>
  <si>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</si>
  <si>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</si>
  <si>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</si>
  <si>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</si>
  <si>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</si>
  <si>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</si>
  <si>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</si>
  <si>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</si>
  <si>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</si>
  <si>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</si>
  <si>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27/10/23 - VENCIMENTO 06/11/23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</si>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</sst>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334896</v>
      </c>
      <c r="C7" s="46">
        <f aca="true" t="shared" si="0" ref="C7:J7">+C8+C11</f>
        <v>276374</v>
      </c>
      <c r="D7" s="46">
        <f t="shared" si="0"/>
        <v>331840</v>
      </c>
      <c r="E7" s="46">
        <f t="shared" si="0"/>
        <v>187093</v>
      </c>
      <c r="F7" s="46">
        <f t="shared" si="0"/>
        <v>235355</v>
      </c>
      <c r="G7" s="46">
        <f t="shared" si="0"/>
        <v>227415</v>
      </c>
      <c r="H7" s="46">
        <f t="shared" si="0"/>
        <v>258599</v>
      </c>
      <c r="I7" s="46">
        <f t="shared" si="0"/>
        <v>359390</v>
      </c>
      <c r="J7" s="46">
        <f t="shared" si="0"/>
        <v>115448</v>
      </c>
      <c r="K7" s="38">
        <f aca="true" t="shared" si="1" ref="K7:K13">SUM(B7:J7)</f>
        <v>2326410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15173</v>
      </c>
      <c r="C8" s="44">
        <f t="shared" si="2"/>
        <v>15745</v>
      </c>
      <c r="D8" s="44">
        <f t="shared" si="2"/>
        <v>14466</v>
      </c>
      <c r="E8" s="44">
        <f t="shared" si="2"/>
        <v>10517</v>
      </c>
      <c r="F8" s="44">
        <f t="shared" si="2"/>
        <v>11072</v>
      </c>
      <c r="G8" s="44">
        <f t="shared" si="2"/>
        <v>6001</v>
      </c>
      <c r="H8" s="44">
        <f t="shared" si="2"/>
        <v>4978</v>
      </c>
      <c r="I8" s="44">
        <f t="shared" si="2"/>
        <v>15176</v>
      </c>
      <c r="J8" s="44">
        <f t="shared" si="2"/>
        <v>3067</v>
      </c>
      <c r="K8" s="38">
        <f t="shared" si="1"/>
        <v>96195</v>
      </c>
      <c r="L8"/>
      <c r="M8"/>
      <c r="N8"/>
    </row>
    <row r="9" spans="1:14" ht="16.5" customHeight="1">
      <c r="A9" s="22" t="s">
        <v>32</v>
      </c>
      <c r="B9" s="44">
        <v>15128</v>
      </c>
      <c r="C9" s="44">
        <v>15742</v>
      </c>
      <c r="D9" s="44">
        <v>14464</v>
      </c>
      <c r="E9" s="44">
        <v>10263</v>
      </c>
      <c r="F9" s="44">
        <v>11062</v>
      </c>
      <c r="G9" s="44">
        <v>5999</v>
      </c>
      <c r="H9" s="44">
        <v>4978</v>
      </c>
      <c r="I9" s="44">
        <v>15119</v>
      </c>
      <c r="J9" s="44">
        <v>3067</v>
      </c>
      <c r="K9" s="38">
        <f t="shared" si="1"/>
        <v>95822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3</v>
      </c>
      <c r="D10" s="44">
        <v>2</v>
      </c>
      <c r="E10" s="44">
        <v>254</v>
      </c>
      <c r="F10" s="44">
        <v>10</v>
      </c>
      <c r="G10" s="44">
        <v>2</v>
      </c>
      <c r="H10" s="44">
        <v>0</v>
      </c>
      <c r="I10" s="44">
        <v>57</v>
      </c>
      <c r="J10" s="44">
        <v>0</v>
      </c>
      <c r="K10" s="38">
        <f t="shared" si="1"/>
        <v>373</v>
      </c>
      <c r="L10"/>
      <c r="M10"/>
      <c r="N10"/>
    </row>
    <row r="11" spans="1:14" ht="16.5" customHeight="1">
      <c r="A11" s="43" t="s">
        <v>67</v>
      </c>
      <c r="B11" s="42">
        <v>319723</v>
      </c>
      <c r="C11" s="42">
        <v>260629</v>
      </c>
      <c r="D11" s="42">
        <v>317374</v>
      </c>
      <c r="E11" s="42">
        <v>176576</v>
      </c>
      <c r="F11" s="42">
        <v>224283</v>
      </c>
      <c r="G11" s="42">
        <v>221414</v>
      </c>
      <c r="H11" s="42">
        <v>253621</v>
      </c>
      <c r="I11" s="42">
        <v>344214</v>
      </c>
      <c r="J11" s="42">
        <v>112381</v>
      </c>
      <c r="K11" s="38">
        <f t="shared" si="1"/>
        <v>2230215</v>
      </c>
      <c r="L11" s="59"/>
      <c r="M11" s="59"/>
      <c r="N11" s="59"/>
    </row>
    <row r="12" spans="1:14" ht="16.5" customHeight="1">
      <c r="A12" s="22" t="s">
        <v>78</v>
      </c>
      <c r="B12" s="42">
        <v>21750</v>
      </c>
      <c r="C12" s="42">
        <v>19621</v>
      </c>
      <c r="D12" s="42">
        <v>24016</v>
      </c>
      <c r="E12" s="42">
        <v>16330</v>
      </c>
      <c r="F12" s="42">
        <v>13178</v>
      </c>
      <c r="G12" s="42">
        <v>12363</v>
      </c>
      <c r="H12" s="42">
        <v>12253</v>
      </c>
      <c r="I12" s="42">
        <v>18360</v>
      </c>
      <c r="J12" s="42">
        <v>4994</v>
      </c>
      <c r="K12" s="38">
        <f t="shared" si="1"/>
        <v>142865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297973</v>
      </c>
      <c r="C13" s="42">
        <f>+C11-C12</f>
        <v>241008</v>
      </c>
      <c r="D13" s="42">
        <f>+D11-D12</f>
        <v>293358</v>
      </c>
      <c r="E13" s="42">
        <f aca="true" t="shared" si="3" ref="E13:J13">+E11-E12</f>
        <v>160246</v>
      </c>
      <c r="F13" s="42">
        <f t="shared" si="3"/>
        <v>211105</v>
      </c>
      <c r="G13" s="42">
        <f t="shared" si="3"/>
        <v>209051</v>
      </c>
      <c r="H13" s="42">
        <f t="shared" si="3"/>
        <v>241368</v>
      </c>
      <c r="I13" s="42">
        <f t="shared" si="3"/>
        <v>325854</v>
      </c>
      <c r="J13" s="42">
        <f t="shared" si="3"/>
        <v>107387</v>
      </c>
      <c r="K13" s="38">
        <f t="shared" si="1"/>
        <v>2087350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1.141638055567142</v>
      </c>
      <c r="C18" s="39">
        <v>1.186795526375699</v>
      </c>
      <c r="D18" s="39">
        <v>1.118478190072216</v>
      </c>
      <c r="E18" s="39">
        <v>1.390984634517813</v>
      </c>
      <c r="F18" s="39">
        <v>1.043553283260162</v>
      </c>
      <c r="G18" s="39">
        <v>1.169930552289193</v>
      </c>
      <c r="H18" s="39">
        <v>1.170788033659523</v>
      </c>
      <c r="I18" s="39">
        <v>1.128335450684834</v>
      </c>
      <c r="J18" s="39">
        <v>1.113845991433557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1789488.23</v>
      </c>
      <c r="C20" s="36">
        <f aca="true" t="shared" si="4" ref="C20:J20">SUM(C21:C30)</f>
        <v>1684471.6800000004</v>
      </c>
      <c r="D20" s="36">
        <f t="shared" si="4"/>
        <v>2108230.46</v>
      </c>
      <c r="E20" s="36">
        <f t="shared" si="4"/>
        <v>1293039.6500000001</v>
      </c>
      <c r="F20" s="36">
        <f t="shared" si="4"/>
        <v>1284530.54</v>
      </c>
      <c r="G20" s="36">
        <f t="shared" si="4"/>
        <v>1405173.6700000002</v>
      </c>
      <c r="H20" s="36">
        <f t="shared" si="4"/>
        <v>1279019.57</v>
      </c>
      <c r="I20" s="36">
        <f t="shared" si="4"/>
        <v>1778313.28</v>
      </c>
      <c r="J20" s="36">
        <f t="shared" si="4"/>
        <v>619560.2000000001</v>
      </c>
      <c r="K20" s="36">
        <f aca="true" t="shared" si="5" ref="K20:K29">SUM(B20:J20)</f>
        <v>13241827.28</v>
      </c>
      <c r="L20"/>
      <c r="M20"/>
      <c r="N20"/>
    </row>
    <row r="21" spans="1:14" ht="16.5" customHeight="1">
      <c r="A21" s="35" t="s">
        <v>28</v>
      </c>
      <c r="B21" s="58">
        <f>ROUND((B15+B16)*B7,2)</f>
        <v>1512021.95</v>
      </c>
      <c r="C21" s="58">
        <f>ROUND((C15+C16)*C7,2)</f>
        <v>1370815.04</v>
      </c>
      <c r="D21" s="58">
        <f aca="true" t="shared" si="6" ref="D21:J21">ROUND((D15+D16)*D7,2)</f>
        <v>1824622.24</v>
      </c>
      <c r="E21" s="58">
        <f t="shared" si="6"/>
        <v>894416.8</v>
      </c>
      <c r="F21" s="58">
        <f t="shared" si="6"/>
        <v>1190684.48</v>
      </c>
      <c r="G21" s="58">
        <f t="shared" si="6"/>
        <v>1162158.87</v>
      </c>
      <c r="H21" s="58">
        <f t="shared" si="6"/>
        <v>1052239.33</v>
      </c>
      <c r="I21" s="58">
        <f t="shared" si="6"/>
        <v>1477164.78</v>
      </c>
      <c r="J21" s="58">
        <f t="shared" si="6"/>
        <v>536925.56</v>
      </c>
      <c r="K21" s="30">
        <f t="shared" si="5"/>
        <v>11021049.05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214159.85</v>
      </c>
      <c r="C22" s="30">
        <f t="shared" si="7"/>
        <v>256062.12</v>
      </c>
      <c r="D22" s="30">
        <f t="shared" si="7"/>
        <v>216177.94</v>
      </c>
      <c r="E22" s="30">
        <f t="shared" si="7"/>
        <v>349703.23</v>
      </c>
      <c r="F22" s="30">
        <f t="shared" si="7"/>
        <v>51858.22</v>
      </c>
      <c r="G22" s="30">
        <f t="shared" si="7"/>
        <v>197486.3</v>
      </c>
      <c r="H22" s="30">
        <f t="shared" si="7"/>
        <v>179709.89</v>
      </c>
      <c r="I22" s="30">
        <f t="shared" si="7"/>
        <v>189572.61</v>
      </c>
      <c r="J22" s="30">
        <f t="shared" si="7"/>
        <v>61126.82</v>
      </c>
      <c r="K22" s="30">
        <f t="shared" si="5"/>
        <v>1715856.9799999997</v>
      </c>
      <c r="L22"/>
      <c r="M22"/>
      <c r="N22"/>
    </row>
    <row r="23" spans="1:14" ht="16.5" customHeight="1">
      <c r="A23" s="18" t="s">
        <v>26</v>
      </c>
      <c r="B23" s="30">
        <v>58906.68</v>
      </c>
      <c r="C23" s="30">
        <v>51624.09</v>
      </c>
      <c r="D23" s="30">
        <v>59134.61</v>
      </c>
      <c r="E23" s="30">
        <v>41827.36</v>
      </c>
      <c r="F23" s="30">
        <v>38390.3</v>
      </c>
      <c r="G23" s="30">
        <v>41748.32</v>
      </c>
      <c r="H23" s="30">
        <v>41610.47</v>
      </c>
      <c r="I23" s="30">
        <v>68346.24</v>
      </c>
      <c r="J23" s="30">
        <v>18815.07</v>
      </c>
      <c r="K23" s="30">
        <f t="shared" si="5"/>
        <v>420403.13999999996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1298.86</v>
      </c>
      <c r="D26" s="30">
        <v>1622.89</v>
      </c>
      <c r="E26" s="30">
        <v>996.61</v>
      </c>
      <c r="F26" s="30">
        <v>988.44</v>
      </c>
      <c r="G26" s="30">
        <v>1083.74</v>
      </c>
      <c r="H26" s="30">
        <v>985.72</v>
      </c>
      <c r="I26" s="30">
        <v>1369.66</v>
      </c>
      <c r="J26" s="30">
        <v>476.52</v>
      </c>
      <c r="K26" s="30">
        <f t="shared" si="5"/>
        <v>10200.269999999999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37024.89</v>
      </c>
      <c r="J29" s="30">
        <v>0</v>
      </c>
      <c r="K29" s="30">
        <f t="shared" si="5"/>
        <v>37024.89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-66563.2</v>
      </c>
      <c r="C32" s="30">
        <f t="shared" si="8"/>
        <v>-69264.8</v>
      </c>
      <c r="D32" s="30">
        <f t="shared" si="8"/>
        <v>398964.17000000004</v>
      </c>
      <c r="E32" s="30">
        <f t="shared" si="8"/>
        <v>-45157.2</v>
      </c>
      <c r="F32" s="30">
        <f t="shared" si="8"/>
        <v>-48672.8</v>
      </c>
      <c r="G32" s="30">
        <f t="shared" si="8"/>
        <v>-26395.6</v>
      </c>
      <c r="H32" s="30">
        <f t="shared" si="8"/>
        <v>356096.8</v>
      </c>
      <c r="I32" s="30">
        <f t="shared" si="8"/>
        <v>-66523.6</v>
      </c>
      <c r="J32" s="30">
        <f t="shared" si="8"/>
        <v>-20267.309999999998</v>
      </c>
      <c r="K32" s="30">
        <f aca="true" t="shared" si="9" ref="K32:K40">SUM(B32:J32)</f>
        <v>412216.46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-66563.2</v>
      </c>
      <c r="C33" s="30">
        <f t="shared" si="10"/>
        <v>-69264.8</v>
      </c>
      <c r="D33" s="30">
        <f t="shared" si="10"/>
        <v>-63641.6</v>
      </c>
      <c r="E33" s="30">
        <f t="shared" si="10"/>
        <v>-45157.2</v>
      </c>
      <c r="F33" s="30">
        <f t="shared" si="10"/>
        <v>-48672.8</v>
      </c>
      <c r="G33" s="30">
        <f t="shared" si="10"/>
        <v>-26395.6</v>
      </c>
      <c r="H33" s="30">
        <f t="shared" si="10"/>
        <v>-21903.2</v>
      </c>
      <c r="I33" s="30">
        <f t="shared" si="10"/>
        <v>-66523.6</v>
      </c>
      <c r="J33" s="30">
        <f t="shared" si="10"/>
        <v>-13494.8</v>
      </c>
      <c r="K33" s="30">
        <f t="shared" si="9"/>
        <v>-421616.8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-66563.2</v>
      </c>
      <c r="C34" s="30">
        <f t="shared" si="11"/>
        <v>-69264.8</v>
      </c>
      <c r="D34" s="30">
        <f t="shared" si="11"/>
        <v>-63641.6</v>
      </c>
      <c r="E34" s="30">
        <f t="shared" si="11"/>
        <v>-45157.2</v>
      </c>
      <c r="F34" s="30">
        <f t="shared" si="11"/>
        <v>-48672.8</v>
      </c>
      <c r="G34" s="30">
        <f t="shared" si="11"/>
        <v>-26395.6</v>
      </c>
      <c r="H34" s="30">
        <f t="shared" si="11"/>
        <v>-21903.2</v>
      </c>
      <c r="I34" s="30">
        <f t="shared" si="11"/>
        <v>-66523.6</v>
      </c>
      <c r="J34" s="30">
        <f t="shared" si="11"/>
        <v>-13494.8</v>
      </c>
      <c r="K34" s="30">
        <f t="shared" si="9"/>
        <v>-421616.8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462605.77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378000</v>
      </c>
      <c r="I38" s="27">
        <f t="shared" si="12"/>
        <v>0</v>
      </c>
      <c r="J38" s="27">
        <f t="shared" si="12"/>
        <v>-6772.51</v>
      </c>
      <c r="K38" s="30">
        <f t="shared" si="9"/>
        <v>833833.26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2187000</v>
      </c>
      <c r="E46" s="17">
        <v>0</v>
      </c>
      <c r="F46" s="17">
        <v>0</v>
      </c>
      <c r="G46" s="17">
        <v>0</v>
      </c>
      <c r="H46" s="17">
        <v>1476000</v>
      </c>
      <c r="I46" s="17">
        <v>0</v>
      </c>
      <c r="J46" s="17">
        <v>0</v>
      </c>
      <c r="K46" s="30">
        <f aca="true" t="shared" si="13" ref="K46:K53">SUM(B46:J46)</f>
        <v>3663000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0</v>
      </c>
      <c r="K47" s="30">
        <f t="shared" si="13"/>
        <v>-2799000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1722925.03</v>
      </c>
      <c r="C55" s="27">
        <f t="shared" si="15"/>
        <v>1615206.8800000004</v>
      </c>
      <c r="D55" s="27">
        <f t="shared" si="15"/>
        <v>2507194.63</v>
      </c>
      <c r="E55" s="27">
        <f t="shared" si="15"/>
        <v>1247882.4500000002</v>
      </c>
      <c r="F55" s="27">
        <f t="shared" si="15"/>
        <v>1235857.74</v>
      </c>
      <c r="G55" s="27">
        <f t="shared" si="15"/>
        <v>1378778.07</v>
      </c>
      <c r="H55" s="27">
        <f t="shared" si="15"/>
        <v>1635116.37</v>
      </c>
      <c r="I55" s="27">
        <f t="shared" si="15"/>
        <v>1711789.68</v>
      </c>
      <c r="J55" s="27">
        <f t="shared" si="15"/>
        <v>599292.8900000001</v>
      </c>
      <c r="K55" s="20">
        <f>SUM(B55:J55)</f>
        <v>13654043.740000002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1722925.03</v>
      </c>
      <c r="C61" s="10">
        <f t="shared" si="17"/>
        <v>1615206.8768567562</v>
      </c>
      <c r="D61" s="10">
        <f t="shared" si="17"/>
        <v>2507194.6304289456</v>
      </c>
      <c r="E61" s="10">
        <f t="shared" si="17"/>
        <v>1247882.44563866</v>
      </c>
      <c r="F61" s="10">
        <f t="shared" si="17"/>
        <v>1235857.7383592848</v>
      </c>
      <c r="G61" s="10">
        <f t="shared" si="17"/>
        <v>1378778.068523228</v>
      </c>
      <c r="H61" s="10">
        <f t="shared" si="17"/>
        <v>1635116.3660472818</v>
      </c>
      <c r="I61" s="10">
        <f>SUM(I62:I74)</f>
        <v>1711789.68</v>
      </c>
      <c r="J61" s="10">
        <f t="shared" si="17"/>
        <v>599292.8926862002</v>
      </c>
      <c r="K61" s="5">
        <f>SUM(K62:K74)</f>
        <v>13654043.728540355</v>
      </c>
      <c r="L61" s="9"/>
    </row>
    <row r="62" spans="1:12" ht="16.5" customHeight="1">
      <c r="A62" s="7" t="s">
        <v>56</v>
      </c>
      <c r="B62" s="8">
        <v>1509110.03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1509110.03</v>
      </c>
      <c r="L62"/>
    </row>
    <row r="63" spans="1:12" ht="16.5" customHeight="1">
      <c r="A63" s="7" t="s">
        <v>57</v>
      </c>
      <c r="B63" s="8">
        <v>213815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213815</v>
      </c>
      <c r="L63"/>
    </row>
    <row r="64" spans="1:12" ht="16.5" customHeight="1">
      <c r="A64" s="7" t="s">
        <v>4</v>
      </c>
      <c r="B64" s="6">
        <v>0</v>
      </c>
      <c r="C64" s="8">
        <v>1615206.8768567562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1615206.8768567562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2507194.6304289456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2507194.6304289456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1247882.44563866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1247882.44563866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1235857.7383592848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1235857.7383592848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1378778.068523228</v>
      </c>
      <c r="H68" s="6">
        <v>0</v>
      </c>
      <c r="I68" s="6">
        <v>0</v>
      </c>
      <c r="J68" s="6">
        <v>0</v>
      </c>
      <c r="K68" s="5">
        <f t="shared" si="18"/>
        <v>1378778.068523228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1635116.3660472818</v>
      </c>
      <c r="I69" s="6">
        <v>0</v>
      </c>
      <c r="J69" s="6">
        <v>0</v>
      </c>
      <c r="K69" s="5">
        <f t="shared" si="18"/>
        <v>1635116.3660472818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622406.73</v>
      </c>
      <c r="J71" s="6">
        <v>0</v>
      </c>
      <c r="K71" s="5">
        <f t="shared" si="18"/>
        <v>622406.73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1089382.95</v>
      </c>
      <c r="J72" s="6">
        <v>0</v>
      </c>
      <c r="K72" s="5">
        <f t="shared" si="18"/>
        <v>1089382.95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599292.8926862002</v>
      </c>
      <c r="K73" s="5">
        <f t="shared" si="18"/>
        <v>599292.8926862002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2023-11-01T21:26:09Z</dcterms:modified>
  <cp:category/>
  <cp:version/>
  <cp:contentType/>
  <cp:contentStatus/>
</cp:coreProperties>
</file>