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<sst xmlns="http://schemas.openxmlformats.org/spreadsheetml/2006/main" count="83" uniqueCount="82">
  <si>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</si>
  <si>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</si>
  <si>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</si>
  <si>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</si>
  <si>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</si>
  <si>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</si>
  <si>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</si>
  <si>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</si>
  <si>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</si>
  <si>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</si>
  <si>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</si>
  <si>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</si>
  <si>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</si>
  <si>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</si>
  <si>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</si>
  <si>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</si>
  <si>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</si>
  <si>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</si>
  <si>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</si>
  <si>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</si>
  <si>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</si>
  <si>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</si>
  <si>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</si>
  <si>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</si>
  <si>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</si>
  <si>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</si>
  <si>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</si>
  <si>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</si>
  <si>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</si>
  <si>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</si>
  <si>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</si>
  <si>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</si>
  <si>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</si>
  <si>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</si>
  <si>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</si>
  <si>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</si>
  <si>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</si>
  <si>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</si>
  <si>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</si>
  <si>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</si>
  <si>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</si>
  <si>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</si>
  <si>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</si>
  <si>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</si>
  <si>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</si>
  <si>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</si>
  <si>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</si>
  <si>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</si>
  <si>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</si>
  <si>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</si>
  <si>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</si>
  <si>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</si>
  <si>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</si>
  <si>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</si>
  <si>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</si>
  <si>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</si>
  <si>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</si>
  <si>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</si>
  <si>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</si>
  <si>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</si>
  <si>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</si>
  <si>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</si>
  <si>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</si>
  <si>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</si>
  <si>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</si>
  <si>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</si>
  <si>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</si>
  <si>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</si>
  <si>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</si>
  <si>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</si>
  <si>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</si>
  <si>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</si>
  <si>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</si>
  <si>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</si>
  <si>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</si>
  <si>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</si>
  <si>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</si>
  <si>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</si>
  <si>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</si>
  <si>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</si>
  <si>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26/10/23 - VENCIMENTO 03/11/23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</si>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</sst>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349308</v>
      </c>
      <c r="C7" s="46">
        <f aca="true" t="shared" si="0" ref="C7:J7">+C8+C11</f>
        <v>286086</v>
      </c>
      <c r="D7" s="46">
        <f t="shared" si="0"/>
        <v>337941</v>
      </c>
      <c r="E7" s="46">
        <f t="shared" si="0"/>
        <v>192822</v>
      </c>
      <c r="F7" s="46">
        <f t="shared" si="0"/>
        <v>241803</v>
      </c>
      <c r="G7" s="46">
        <f t="shared" si="0"/>
        <v>235362</v>
      </c>
      <c r="H7" s="46">
        <f t="shared" si="0"/>
        <v>264046</v>
      </c>
      <c r="I7" s="46">
        <f t="shared" si="0"/>
        <v>372048</v>
      </c>
      <c r="J7" s="46">
        <f t="shared" si="0"/>
        <v>121484</v>
      </c>
      <c r="K7" s="38">
        <f aca="true" t="shared" si="1" ref="K7:K13">SUM(B7:J7)</f>
        <v>2400900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14963</v>
      </c>
      <c r="C8" s="44">
        <f t="shared" si="2"/>
        <v>15356</v>
      </c>
      <c r="D8" s="44">
        <f t="shared" si="2"/>
        <v>13644</v>
      </c>
      <c r="E8" s="44">
        <f t="shared" si="2"/>
        <v>10229</v>
      </c>
      <c r="F8" s="44">
        <f t="shared" si="2"/>
        <v>10901</v>
      </c>
      <c r="G8" s="44">
        <f t="shared" si="2"/>
        <v>5609</v>
      </c>
      <c r="H8" s="44">
        <f t="shared" si="2"/>
        <v>4492</v>
      </c>
      <c r="I8" s="44">
        <f t="shared" si="2"/>
        <v>15039</v>
      </c>
      <c r="J8" s="44">
        <f t="shared" si="2"/>
        <v>3216</v>
      </c>
      <c r="K8" s="38">
        <f t="shared" si="1"/>
        <v>93449</v>
      </c>
      <c r="L8"/>
      <c r="M8"/>
      <c r="N8"/>
    </row>
    <row r="9" spans="1:14" ht="16.5" customHeight="1">
      <c r="A9" s="22" t="s">
        <v>32</v>
      </c>
      <c r="B9" s="44">
        <v>14884</v>
      </c>
      <c r="C9" s="44">
        <v>15355</v>
      </c>
      <c r="D9" s="44">
        <v>13644</v>
      </c>
      <c r="E9" s="44">
        <v>9985</v>
      </c>
      <c r="F9" s="44">
        <v>10889</v>
      </c>
      <c r="G9" s="44">
        <v>5605</v>
      </c>
      <c r="H9" s="44">
        <v>4492</v>
      </c>
      <c r="I9" s="44">
        <v>14978</v>
      </c>
      <c r="J9" s="44">
        <v>3216</v>
      </c>
      <c r="K9" s="38">
        <f t="shared" si="1"/>
        <v>93048</v>
      </c>
      <c r="L9"/>
      <c r="M9"/>
      <c r="N9"/>
    </row>
    <row r="10" spans="1:14" ht="16.5" customHeight="1">
      <c r="A10" s="22" t="s">
        <v>31</v>
      </c>
      <c r="B10" s="44">
        <v>79</v>
      </c>
      <c r="C10" s="44">
        <v>1</v>
      </c>
      <c r="D10" s="44">
        <v>0</v>
      </c>
      <c r="E10" s="44">
        <v>244</v>
      </c>
      <c r="F10" s="44">
        <v>12</v>
      </c>
      <c r="G10" s="44">
        <v>4</v>
      </c>
      <c r="H10" s="44">
        <v>0</v>
      </c>
      <c r="I10" s="44">
        <v>61</v>
      </c>
      <c r="J10" s="44">
        <v>0</v>
      </c>
      <c r="K10" s="38">
        <f t="shared" si="1"/>
        <v>401</v>
      </c>
      <c r="L10"/>
      <c r="M10"/>
      <c r="N10"/>
    </row>
    <row r="11" spans="1:14" ht="16.5" customHeight="1">
      <c r="A11" s="43" t="s">
        <v>67</v>
      </c>
      <c r="B11" s="42">
        <v>334345</v>
      </c>
      <c r="C11" s="42">
        <v>270730</v>
      </c>
      <c r="D11" s="42">
        <v>324297</v>
      </c>
      <c r="E11" s="42">
        <v>182593</v>
      </c>
      <c r="F11" s="42">
        <v>230902</v>
      </c>
      <c r="G11" s="42">
        <v>229753</v>
      </c>
      <c r="H11" s="42">
        <v>259554</v>
      </c>
      <c r="I11" s="42">
        <v>357009</v>
      </c>
      <c r="J11" s="42">
        <v>118268</v>
      </c>
      <c r="K11" s="38">
        <f t="shared" si="1"/>
        <v>2307451</v>
      </c>
      <c r="L11" s="59"/>
      <c r="M11" s="59"/>
      <c r="N11" s="59"/>
    </row>
    <row r="12" spans="1:14" ht="16.5" customHeight="1">
      <c r="A12" s="22" t="s">
        <v>78</v>
      </c>
      <c r="B12" s="42">
        <v>22101</v>
      </c>
      <c r="C12" s="42">
        <v>19294</v>
      </c>
      <c r="D12" s="42">
        <v>23136</v>
      </c>
      <c r="E12" s="42">
        <v>16264</v>
      </c>
      <c r="F12" s="42">
        <v>13073</v>
      </c>
      <c r="G12" s="42">
        <v>12236</v>
      </c>
      <c r="H12" s="42">
        <v>11912</v>
      </c>
      <c r="I12" s="42">
        <v>18092</v>
      </c>
      <c r="J12" s="42">
        <v>5063</v>
      </c>
      <c r="K12" s="38">
        <f t="shared" si="1"/>
        <v>141171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312244</v>
      </c>
      <c r="C13" s="42">
        <f>+C11-C12</f>
        <v>251436</v>
      </c>
      <c r="D13" s="42">
        <f>+D11-D12</f>
        <v>301161</v>
      </c>
      <c r="E13" s="42">
        <f aca="true" t="shared" si="3" ref="E13:J13">+E11-E12</f>
        <v>166329</v>
      </c>
      <c r="F13" s="42">
        <f t="shared" si="3"/>
        <v>217829</v>
      </c>
      <c r="G13" s="42">
        <f t="shared" si="3"/>
        <v>217517</v>
      </c>
      <c r="H13" s="42">
        <f t="shared" si="3"/>
        <v>247642</v>
      </c>
      <c r="I13" s="42">
        <f t="shared" si="3"/>
        <v>338917</v>
      </c>
      <c r="J13" s="42">
        <f t="shared" si="3"/>
        <v>113205</v>
      </c>
      <c r="K13" s="38">
        <f t="shared" si="1"/>
        <v>2166280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1.093889936839466</v>
      </c>
      <c r="C18" s="39">
        <v>1.144905294880284</v>
      </c>
      <c r="D18" s="39">
        <v>1.096987993056784</v>
      </c>
      <c r="E18" s="39">
        <v>1.3451604842573</v>
      </c>
      <c r="F18" s="39">
        <v>1.01221214463222</v>
      </c>
      <c r="G18" s="39">
        <v>1.13178219147378</v>
      </c>
      <c r="H18" s="39">
        <v>1.148260463081537</v>
      </c>
      <c r="I18" s="39">
        <v>1.088527818762803</v>
      </c>
      <c r="J18" s="39">
        <v>1.066974356386373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1789169.0899999999</v>
      </c>
      <c r="C20" s="36">
        <f aca="true" t="shared" si="4" ref="C20:J20">SUM(C21:C30)</f>
        <v>1682512.9700000002</v>
      </c>
      <c r="D20" s="36">
        <f t="shared" si="4"/>
        <v>2107091.8099999996</v>
      </c>
      <c r="E20" s="36">
        <f t="shared" si="4"/>
        <v>1289525.66</v>
      </c>
      <c r="F20" s="36">
        <f t="shared" si="4"/>
        <v>1278731.16</v>
      </c>
      <c r="G20" s="36">
        <f t="shared" si="4"/>
        <v>1406752.9399999997</v>
      </c>
      <c r="H20" s="36">
        <f t="shared" si="4"/>
        <v>1280551.9899999998</v>
      </c>
      <c r="I20" s="36">
        <f t="shared" si="4"/>
        <v>1775957.04</v>
      </c>
      <c r="J20" s="36">
        <f t="shared" si="4"/>
        <v>624889.7800000001</v>
      </c>
      <c r="K20" s="36">
        <f aca="true" t="shared" si="5" ref="K20:K29">SUM(B20:J20)</f>
        <v>13235182.44</v>
      </c>
      <c r="L20"/>
      <c r="M20"/>
      <c r="N20"/>
    </row>
    <row r="21" spans="1:14" ht="16.5" customHeight="1">
      <c r="A21" s="35" t="s">
        <v>28</v>
      </c>
      <c r="B21" s="58">
        <f>ROUND((B15+B16)*B7,2)</f>
        <v>1577090.69</v>
      </c>
      <c r="C21" s="58">
        <f>ROUND((C15+C16)*C7,2)</f>
        <v>1418986.56</v>
      </c>
      <c r="D21" s="58">
        <f aca="true" t="shared" si="6" ref="D21:J21">ROUND((D15+D16)*D7,2)</f>
        <v>1858168.59</v>
      </c>
      <c r="E21" s="58">
        <f t="shared" si="6"/>
        <v>921804.85</v>
      </c>
      <c r="F21" s="58">
        <f t="shared" si="6"/>
        <v>1223305.56</v>
      </c>
      <c r="G21" s="58">
        <f t="shared" si="6"/>
        <v>1202770.43</v>
      </c>
      <c r="H21" s="58">
        <f t="shared" si="6"/>
        <v>1074403.17</v>
      </c>
      <c r="I21" s="58">
        <f t="shared" si="6"/>
        <v>1529191.69</v>
      </c>
      <c r="J21" s="58">
        <f t="shared" si="6"/>
        <v>564997.79</v>
      </c>
      <c r="K21" s="30">
        <f t="shared" si="5"/>
        <v>11370719.329999998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148072.95</v>
      </c>
      <c r="C22" s="30">
        <f t="shared" si="7"/>
        <v>205618.67</v>
      </c>
      <c r="D22" s="30">
        <f t="shared" si="7"/>
        <v>180220.04</v>
      </c>
      <c r="E22" s="30">
        <f t="shared" si="7"/>
        <v>318170.61</v>
      </c>
      <c r="F22" s="30">
        <f t="shared" si="7"/>
        <v>14939.18</v>
      </c>
      <c r="G22" s="30">
        <f t="shared" si="7"/>
        <v>158503.72</v>
      </c>
      <c r="H22" s="30">
        <f t="shared" si="7"/>
        <v>159291.51</v>
      </c>
      <c r="I22" s="30">
        <f t="shared" si="7"/>
        <v>135376</v>
      </c>
      <c r="J22" s="30">
        <f t="shared" si="7"/>
        <v>37840.36</v>
      </c>
      <c r="K22" s="30">
        <f t="shared" si="5"/>
        <v>1358033.0400000003</v>
      </c>
      <c r="L22"/>
      <c r="M22"/>
      <c r="N22"/>
    </row>
    <row r="23" spans="1:14" ht="16.5" customHeight="1">
      <c r="A23" s="18" t="s">
        <v>26</v>
      </c>
      <c r="B23" s="30">
        <v>59600.26</v>
      </c>
      <c r="C23" s="30">
        <v>51937.31</v>
      </c>
      <c r="D23" s="30">
        <v>60402.06</v>
      </c>
      <c r="E23" s="30">
        <v>42457.94</v>
      </c>
      <c r="F23" s="30">
        <v>36888.88</v>
      </c>
      <c r="G23" s="30">
        <v>41695.88</v>
      </c>
      <c r="H23" s="30">
        <v>41394.71</v>
      </c>
      <c r="I23" s="30">
        <v>68251.78</v>
      </c>
      <c r="J23" s="30">
        <v>19353.43</v>
      </c>
      <c r="K23" s="30">
        <f t="shared" si="5"/>
        <v>421982.25000000006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1383.27</v>
      </c>
      <c r="C26" s="30">
        <v>1298.86</v>
      </c>
      <c r="D26" s="30">
        <v>1628.34</v>
      </c>
      <c r="E26" s="30">
        <v>996.61</v>
      </c>
      <c r="F26" s="30">
        <v>988.44</v>
      </c>
      <c r="G26" s="30">
        <v>1086.47</v>
      </c>
      <c r="H26" s="30">
        <v>988.44</v>
      </c>
      <c r="I26" s="30">
        <v>1372.38</v>
      </c>
      <c r="J26" s="30">
        <v>481.97</v>
      </c>
      <c r="K26" s="30">
        <f t="shared" si="5"/>
        <v>10224.78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36930.09</v>
      </c>
      <c r="J29" s="30">
        <v>0</v>
      </c>
      <c r="K29" s="30">
        <f t="shared" si="5"/>
        <v>36930.09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-121206.97</v>
      </c>
      <c r="C32" s="30">
        <f t="shared" si="8"/>
        <v>-73759.7</v>
      </c>
      <c r="D32" s="30">
        <f t="shared" si="8"/>
        <v>-98709.02999999998</v>
      </c>
      <c r="E32" s="30">
        <f t="shared" si="8"/>
        <v>-100757.65</v>
      </c>
      <c r="F32" s="30">
        <f t="shared" si="8"/>
        <v>-47911.6</v>
      </c>
      <c r="G32" s="30">
        <f t="shared" si="8"/>
        <v>-92196</v>
      </c>
      <c r="H32" s="30">
        <f t="shared" si="8"/>
        <v>-32890.65</v>
      </c>
      <c r="I32" s="30">
        <f t="shared" si="8"/>
        <v>-86386.88</v>
      </c>
      <c r="J32" s="30">
        <f t="shared" si="8"/>
        <v>-27242.199999999997</v>
      </c>
      <c r="K32" s="30">
        <f aca="true" t="shared" si="9" ref="K32:K40">SUM(B32:J32)</f>
        <v>-681060.6799999999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-121206.97</v>
      </c>
      <c r="C33" s="30">
        <f t="shared" si="10"/>
        <v>-73759.7</v>
      </c>
      <c r="D33" s="30">
        <f t="shared" si="10"/>
        <v>-75314.8</v>
      </c>
      <c r="E33" s="30">
        <f t="shared" si="10"/>
        <v>-100757.65</v>
      </c>
      <c r="F33" s="30">
        <f t="shared" si="10"/>
        <v>-47911.6</v>
      </c>
      <c r="G33" s="30">
        <f t="shared" si="10"/>
        <v>-92196</v>
      </c>
      <c r="H33" s="30">
        <f t="shared" si="10"/>
        <v>-32890.65</v>
      </c>
      <c r="I33" s="30">
        <f t="shared" si="10"/>
        <v>-86386.88</v>
      </c>
      <c r="J33" s="30">
        <f t="shared" si="10"/>
        <v>-20469.69</v>
      </c>
      <c r="K33" s="30">
        <f t="shared" si="9"/>
        <v>-650893.94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-65489.6</v>
      </c>
      <c r="C34" s="30">
        <f t="shared" si="11"/>
        <v>-67562</v>
      </c>
      <c r="D34" s="30">
        <f t="shared" si="11"/>
        <v>-60033.6</v>
      </c>
      <c r="E34" s="30">
        <f t="shared" si="11"/>
        <v>-43934</v>
      </c>
      <c r="F34" s="30">
        <f t="shared" si="11"/>
        <v>-47911.6</v>
      </c>
      <c r="G34" s="30">
        <f t="shared" si="11"/>
        <v>-24662</v>
      </c>
      <c r="H34" s="30">
        <f t="shared" si="11"/>
        <v>-19764.8</v>
      </c>
      <c r="I34" s="30">
        <f t="shared" si="11"/>
        <v>-65903.2</v>
      </c>
      <c r="J34" s="30">
        <f t="shared" si="11"/>
        <v>-14150.4</v>
      </c>
      <c r="K34" s="30">
        <f t="shared" si="9"/>
        <v>-409411.2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-55717.37</v>
      </c>
      <c r="C37" s="30">
        <v>-6197.7</v>
      </c>
      <c r="D37" s="30">
        <v>-15281.2</v>
      </c>
      <c r="E37" s="30">
        <v>-56823.65</v>
      </c>
      <c r="F37" s="26">
        <v>0</v>
      </c>
      <c r="G37" s="30">
        <v>-67534</v>
      </c>
      <c r="H37" s="30">
        <v>-13125.85</v>
      </c>
      <c r="I37" s="30">
        <v>-20483.68</v>
      </c>
      <c r="J37" s="30">
        <v>-6319.29</v>
      </c>
      <c r="K37" s="30">
        <f t="shared" si="9"/>
        <v>-241482.74000000002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</v>
      </c>
      <c r="K38" s="30">
        <f t="shared" si="9"/>
        <v>-30166.739999999983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0</v>
      </c>
      <c r="K46" s="30">
        <f aca="true" t="shared" si="13" ref="K46:K53">SUM(B46:J46)</f>
        <v>2799000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0</v>
      </c>
      <c r="K47" s="30">
        <f t="shared" si="13"/>
        <v>-2799000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1667962.1199999999</v>
      </c>
      <c r="C55" s="27">
        <f t="shared" si="15"/>
        <v>1608753.2700000003</v>
      </c>
      <c r="D55" s="27">
        <f t="shared" si="15"/>
        <v>2008382.7799999996</v>
      </c>
      <c r="E55" s="27">
        <f t="shared" si="15"/>
        <v>1188768.01</v>
      </c>
      <c r="F55" s="27">
        <f t="shared" si="15"/>
        <v>1230819.5599999998</v>
      </c>
      <c r="G55" s="27">
        <f t="shared" si="15"/>
        <v>1314556.9399999997</v>
      </c>
      <c r="H55" s="27">
        <f t="shared" si="15"/>
        <v>1247661.3399999999</v>
      </c>
      <c r="I55" s="27">
        <f t="shared" si="15"/>
        <v>1689570.1600000001</v>
      </c>
      <c r="J55" s="27">
        <f t="shared" si="15"/>
        <v>597647.5800000002</v>
      </c>
      <c r="K55" s="20">
        <f>SUM(B55:J55)</f>
        <v>12554121.76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1667962.1099999999</v>
      </c>
      <c r="C61" s="10">
        <f t="shared" si="17"/>
        <v>1608753.2657940383</v>
      </c>
      <c r="D61" s="10">
        <f t="shared" si="17"/>
        <v>2008382.7821997395</v>
      </c>
      <c r="E61" s="10">
        <f t="shared" si="17"/>
        <v>1188768.008363908</v>
      </c>
      <c r="F61" s="10">
        <f t="shared" si="17"/>
        <v>1230819.564388704</v>
      </c>
      <c r="G61" s="10">
        <f t="shared" si="17"/>
        <v>1314556.9430165198</v>
      </c>
      <c r="H61" s="10">
        <f t="shared" si="17"/>
        <v>1247661.3414328676</v>
      </c>
      <c r="I61" s="10">
        <f>SUM(I62:I74)</f>
        <v>1689570.17</v>
      </c>
      <c r="J61" s="10">
        <f t="shared" si="17"/>
        <v>597647.5832961727</v>
      </c>
      <c r="K61" s="5">
        <f>SUM(K62:K74)</f>
        <v>12554121.76849195</v>
      </c>
      <c r="L61" s="9"/>
    </row>
    <row r="62" spans="1:12" ht="16.5" customHeight="1">
      <c r="A62" s="7" t="s">
        <v>56</v>
      </c>
      <c r="B62" s="8">
        <v>1460634.42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1460634.42</v>
      </c>
      <c r="L62"/>
    </row>
    <row r="63" spans="1:12" ht="16.5" customHeight="1">
      <c r="A63" s="7" t="s">
        <v>57</v>
      </c>
      <c r="B63" s="8">
        <v>207327.69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207327.69</v>
      </c>
      <c r="L63"/>
    </row>
    <row r="64" spans="1:12" ht="16.5" customHeight="1">
      <c r="A64" s="7" t="s">
        <v>4</v>
      </c>
      <c r="B64" s="6">
        <v>0</v>
      </c>
      <c r="C64" s="8">
        <v>1608753.2657940383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1608753.2657940383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2008382.7821997395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2008382.7821997395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1188768.008363908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1188768.008363908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1230819.564388704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1230819.564388704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1314556.9430165198</v>
      </c>
      <c r="H68" s="6">
        <v>0</v>
      </c>
      <c r="I68" s="6">
        <v>0</v>
      </c>
      <c r="J68" s="6">
        <v>0</v>
      </c>
      <c r="K68" s="5">
        <f t="shared" si="18"/>
        <v>1314556.9430165198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1247661.3414328676</v>
      </c>
      <c r="I69" s="6">
        <v>0</v>
      </c>
      <c r="J69" s="6">
        <v>0</v>
      </c>
      <c r="K69" s="5">
        <f t="shared" si="18"/>
        <v>1247661.3414328676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620241.21</v>
      </c>
      <c r="J71" s="6">
        <v>0</v>
      </c>
      <c r="K71" s="5">
        <f t="shared" si="18"/>
        <v>620241.21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1069328.96</v>
      </c>
      <c r="J72" s="6">
        <v>0</v>
      </c>
      <c r="K72" s="5">
        <f t="shared" si="18"/>
        <v>1069328.96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597647.5832961727</v>
      </c>
      <c r="K73" s="5">
        <f t="shared" si="18"/>
        <v>597647.5832961727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2023-11-01T21:23:11Z</dcterms:modified>
  <cp:category/>
  <cp:version/>
  <cp:contentType/>
  <cp:contentStatus/>
</cp:coreProperties>
</file>