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<sst xmlns="http://schemas.openxmlformats.org/spreadsheetml/2006/main" count="83" uniqueCount="82">
  <si>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</si>
  <si>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</si>
  <si>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</si>
  <si>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</si>
  <si>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</si>
  <si>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</si>
  <si>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</si>
  <si>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</si>
  <si>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</si>
  <si>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</si>
  <si>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</si>
  <si>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</si>
  <si>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</si>
  <si>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</si>
  <si>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</si>
  <si>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</si>
  <si>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</si>
  <si>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</si>
  <si>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</si>
  <si>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</si>
  <si>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</si>
  <si>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</si>
  <si>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</si>
  <si>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</si>
  <si>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</si>
  <si>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</si>
  <si>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</si>
  <si>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</si>
  <si>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</si>
  <si>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</si>
  <si>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</si>
  <si>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</si>
  <si>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</si>
  <si>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</si>
  <si>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</si>
  <si>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</si>
  <si>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</si>
  <si>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</si>
  <si>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</si>
  <si>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</si>
  <si>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</si>
  <si>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</si>
  <si>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</si>
  <si>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</si>
  <si>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</si>
  <si>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</si>
  <si>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</si>
  <si>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</si>
  <si>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</si>
  <si>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</si>
  <si>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</si>
  <si>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</si>
  <si>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</si>
  <si>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</si>
  <si>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</si>
  <si>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</si>
  <si>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</si>
  <si>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</si>
  <si>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</si>
  <si>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</si>
  <si>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</si>
  <si>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</si>
  <si>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</si>
  <si>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</si>
  <si>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</si>
  <si>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</si>
  <si>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</si>
  <si>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</si>
  <si>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</si>
  <si>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</si>
  <si>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</si>
  <si>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</si>
  <si>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</si>
  <si>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</si>
  <si>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</si>
  <si>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</si>
  <si>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</si>
  <si>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</si>
  <si>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</si>
  <si>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23/10/23 - VENCIMENTO 30/10/23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</si>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</sst>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336962</v>
      </c>
      <c r="C7" s="46">
        <f aca="true" t="shared" si="0" ref="C7:J7">+C8+C11</f>
        <v>278769</v>
      </c>
      <c r="D7" s="46">
        <f t="shared" si="0"/>
        <v>325825</v>
      </c>
      <c r="E7" s="46">
        <f t="shared" si="0"/>
        <v>185413</v>
      </c>
      <c r="F7" s="46">
        <f t="shared" si="0"/>
        <v>232117</v>
      </c>
      <c r="G7" s="46">
        <f t="shared" si="0"/>
        <v>224762</v>
      </c>
      <c r="H7" s="46">
        <f t="shared" si="0"/>
        <v>251446</v>
      </c>
      <c r="I7" s="46">
        <f t="shared" si="0"/>
        <v>360048</v>
      </c>
      <c r="J7" s="46">
        <f t="shared" si="0"/>
        <v>118659</v>
      </c>
      <c r="K7" s="38">
        <f aca="true" t="shared" si="1" ref="K7:K13">SUM(B7:J7)</f>
        <v>2314001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15391</v>
      </c>
      <c r="C8" s="44">
        <f t="shared" si="2"/>
        <v>16118</v>
      </c>
      <c r="D8" s="44">
        <f t="shared" si="2"/>
        <v>14574</v>
      </c>
      <c r="E8" s="44">
        <f t="shared" si="2"/>
        <v>10419</v>
      </c>
      <c r="F8" s="44">
        <f t="shared" si="2"/>
        <v>10980</v>
      </c>
      <c r="G8" s="44">
        <f t="shared" si="2"/>
        <v>6049</v>
      </c>
      <c r="H8" s="44">
        <f t="shared" si="2"/>
        <v>5029</v>
      </c>
      <c r="I8" s="44">
        <f t="shared" si="2"/>
        <v>15262</v>
      </c>
      <c r="J8" s="44">
        <f t="shared" si="2"/>
        <v>3305</v>
      </c>
      <c r="K8" s="38">
        <f t="shared" si="1"/>
        <v>97127</v>
      </c>
      <c r="L8"/>
      <c r="M8"/>
      <c r="N8"/>
    </row>
    <row r="9" spans="1:14" ht="16.5" customHeight="1">
      <c r="A9" s="22" t="s">
        <v>32</v>
      </c>
      <c r="B9" s="44">
        <v>15332</v>
      </c>
      <c r="C9" s="44">
        <v>16118</v>
      </c>
      <c r="D9" s="44">
        <v>14571</v>
      </c>
      <c r="E9" s="44">
        <v>10181</v>
      </c>
      <c r="F9" s="44">
        <v>10958</v>
      </c>
      <c r="G9" s="44">
        <v>6047</v>
      </c>
      <c r="H9" s="44">
        <v>5029</v>
      </c>
      <c r="I9" s="44">
        <v>15212</v>
      </c>
      <c r="J9" s="44">
        <v>3305</v>
      </c>
      <c r="K9" s="38">
        <f t="shared" si="1"/>
        <v>96753</v>
      </c>
      <c r="L9"/>
      <c r="M9"/>
      <c r="N9"/>
    </row>
    <row r="10" spans="1:14" ht="16.5" customHeight="1">
      <c r="A10" s="22" t="s">
        <v>31</v>
      </c>
      <c r="B10" s="44">
        <v>59</v>
      </c>
      <c r="C10" s="44">
        <v>0</v>
      </c>
      <c r="D10" s="44">
        <v>3</v>
      </c>
      <c r="E10" s="44">
        <v>238</v>
      </c>
      <c r="F10" s="44">
        <v>22</v>
      </c>
      <c r="G10" s="44">
        <v>2</v>
      </c>
      <c r="H10" s="44">
        <v>0</v>
      </c>
      <c r="I10" s="44">
        <v>50</v>
      </c>
      <c r="J10" s="44">
        <v>0</v>
      </c>
      <c r="K10" s="38">
        <f t="shared" si="1"/>
        <v>374</v>
      </c>
      <c r="L10"/>
      <c r="M10"/>
      <c r="N10"/>
    </row>
    <row r="11" spans="1:14" ht="16.5" customHeight="1">
      <c r="A11" s="43" t="s">
        <v>67</v>
      </c>
      <c r="B11" s="42">
        <v>321571</v>
      </c>
      <c r="C11" s="42">
        <v>262651</v>
      </c>
      <c r="D11" s="42">
        <v>311251</v>
      </c>
      <c r="E11" s="42">
        <v>174994</v>
      </c>
      <c r="F11" s="42">
        <v>221137</v>
      </c>
      <c r="G11" s="42">
        <v>218713</v>
      </c>
      <c r="H11" s="42">
        <v>246417</v>
      </c>
      <c r="I11" s="42">
        <v>344786</v>
      </c>
      <c r="J11" s="42">
        <v>115354</v>
      </c>
      <c r="K11" s="38">
        <f t="shared" si="1"/>
        <v>2216874</v>
      </c>
      <c r="L11" s="59"/>
      <c r="M11" s="59"/>
      <c r="N11" s="59"/>
    </row>
    <row r="12" spans="1:14" ht="16.5" customHeight="1">
      <c r="A12" s="22" t="s">
        <v>78</v>
      </c>
      <c r="B12" s="42">
        <v>21142</v>
      </c>
      <c r="C12" s="42">
        <v>19302</v>
      </c>
      <c r="D12" s="42">
        <v>23167</v>
      </c>
      <c r="E12" s="42">
        <v>16287</v>
      </c>
      <c r="F12" s="42">
        <v>13060</v>
      </c>
      <c r="G12" s="42">
        <v>12012</v>
      </c>
      <c r="H12" s="42">
        <v>11890</v>
      </c>
      <c r="I12" s="42">
        <v>18402</v>
      </c>
      <c r="J12" s="42">
        <v>5084</v>
      </c>
      <c r="K12" s="38">
        <f t="shared" si="1"/>
        <v>140346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300429</v>
      </c>
      <c r="C13" s="42">
        <f>+C11-C12</f>
        <v>243349</v>
      </c>
      <c r="D13" s="42">
        <f>+D11-D12</f>
        <v>288084</v>
      </c>
      <c r="E13" s="42">
        <f aca="true" t="shared" si="3" ref="E13:J13">+E11-E12</f>
        <v>158707</v>
      </c>
      <c r="F13" s="42">
        <f t="shared" si="3"/>
        <v>208077</v>
      </c>
      <c r="G13" s="42">
        <f t="shared" si="3"/>
        <v>206701</v>
      </c>
      <c r="H13" s="42">
        <f t="shared" si="3"/>
        <v>234527</v>
      </c>
      <c r="I13" s="42">
        <f t="shared" si="3"/>
        <v>326384</v>
      </c>
      <c r="J13" s="42">
        <f t="shared" si="3"/>
        <v>110270</v>
      </c>
      <c r="K13" s="38">
        <f t="shared" si="1"/>
        <v>2076528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1.123886566959789</v>
      </c>
      <c r="C18" s="39">
        <v>1.171150845388361</v>
      </c>
      <c r="D18" s="39">
        <v>1.122063313384668</v>
      </c>
      <c r="E18" s="39">
        <v>1.384695104889207</v>
      </c>
      <c r="F18" s="39">
        <v>1.032901864323644</v>
      </c>
      <c r="G18" s="39">
        <v>1.164553092728919</v>
      </c>
      <c r="H18" s="39">
        <v>1.19779200049951</v>
      </c>
      <c r="I18" s="39">
        <v>1.112242900226866</v>
      </c>
      <c r="J18" s="39">
        <v>1.088900005580016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1772841.39</v>
      </c>
      <c r="C20" s="36">
        <f aca="true" t="shared" si="4" ref="C20:J20">SUM(C21:C29)</f>
        <v>1677229.12</v>
      </c>
      <c r="D20" s="36">
        <f t="shared" si="4"/>
        <v>2077216.7300000002</v>
      </c>
      <c r="E20" s="36">
        <f t="shared" si="4"/>
        <v>1275611.52</v>
      </c>
      <c r="F20" s="36">
        <f t="shared" si="4"/>
        <v>1253906.1400000001</v>
      </c>
      <c r="G20" s="36">
        <f t="shared" si="4"/>
        <v>1382605.47</v>
      </c>
      <c r="H20" s="36">
        <f t="shared" si="4"/>
        <v>1272840.3599999999</v>
      </c>
      <c r="I20" s="36">
        <f t="shared" si="4"/>
        <v>1757060.5600000003</v>
      </c>
      <c r="J20" s="36">
        <f t="shared" si="4"/>
        <v>623068.1500000001</v>
      </c>
      <c r="K20" s="36">
        <f aca="true" t="shared" si="5" ref="K20:K29">SUM(B20:J20)</f>
        <v>13092379.440000001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1521349.73</v>
      </c>
      <c r="C21" s="58">
        <f>ROUND((C15+C16)*C7,2)</f>
        <v>1382694.24</v>
      </c>
      <c r="D21" s="58">
        <f aca="true" t="shared" si="6" ref="D21:J21">ROUND((D15+D16)*D7,2)</f>
        <v>1791548.76</v>
      </c>
      <c r="E21" s="58">
        <f t="shared" si="6"/>
        <v>886385.39</v>
      </c>
      <c r="F21" s="58">
        <f t="shared" si="6"/>
        <v>1174303.11</v>
      </c>
      <c r="G21" s="58">
        <f t="shared" si="6"/>
        <v>1148601.25</v>
      </c>
      <c r="H21" s="58">
        <f t="shared" si="6"/>
        <v>1023133.77</v>
      </c>
      <c r="I21" s="58">
        <f t="shared" si="6"/>
        <v>1479869.29</v>
      </c>
      <c r="J21" s="58">
        <f t="shared" si="6"/>
        <v>551859.28</v>
      </c>
      <c r="K21" s="30">
        <f t="shared" si="5"/>
        <v>10959744.819999998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188474.8</v>
      </c>
      <c r="C22" s="30">
        <f t="shared" si="7"/>
        <v>236649.29</v>
      </c>
      <c r="D22" s="30">
        <f t="shared" si="7"/>
        <v>218682.38</v>
      </c>
      <c r="E22" s="30">
        <f t="shared" si="7"/>
        <v>340988.12</v>
      </c>
      <c r="F22" s="30">
        <f t="shared" si="7"/>
        <v>38636.76</v>
      </c>
      <c r="G22" s="30">
        <f t="shared" si="7"/>
        <v>189005.89</v>
      </c>
      <c r="H22" s="30">
        <f t="shared" si="7"/>
        <v>202367.68</v>
      </c>
      <c r="I22" s="30">
        <f t="shared" si="7"/>
        <v>166104.82</v>
      </c>
      <c r="J22" s="30">
        <f t="shared" si="7"/>
        <v>49060.29</v>
      </c>
      <c r="K22" s="30">
        <f t="shared" si="5"/>
        <v>1629970.03</v>
      </c>
      <c r="L22"/>
      <c r="M22"/>
      <c r="N22"/>
    </row>
    <row r="23" spans="1:14" ht="16.5" customHeight="1">
      <c r="A23" s="18" t="s">
        <v>26</v>
      </c>
      <c r="B23" s="30">
        <v>58600.78</v>
      </c>
      <c r="C23" s="30">
        <v>51896.1</v>
      </c>
      <c r="D23" s="30">
        <v>58681.75</v>
      </c>
      <c r="E23" s="30">
        <v>41140.3</v>
      </c>
      <c r="F23" s="30">
        <v>37371.45</v>
      </c>
      <c r="G23" s="30">
        <v>41215.42</v>
      </c>
      <c r="H23" s="30">
        <v>41865.42</v>
      </c>
      <c r="I23" s="30">
        <v>68131.52</v>
      </c>
      <c r="J23" s="30">
        <v>19442.21</v>
      </c>
      <c r="K23" s="30">
        <f t="shared" si="5"/>
        <v>418344.95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1394.16</v>
      </c>
      <c r="C26" s="30">
        <v>1317.92</v>
      </c>
      <c r="D26" s="30">
        <v>1631.06</v>
      </c>
      <c r="E26" s="30">
        <v>1002.06</v>
      </c>
      <c r="F26" s="30">
        <v>985.72</v>
      </c>
      <c r="G26" s="30">
        <v>1086.47</v>
      </c>
      <c r="H26" s="30">
        <v>999.33</v>
      </c>
      <c r="I26" s="30">
        <v>1380.55</v>
      </c>
      <c r="J26" s="30">
        <v>490.14</v>
      </c>
      <c r="K26" s="30">
        <f t="shared" si="5"/>
        <v>10287.409999999998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36739.28</v>
      </c>
      <c r="J29" s="30">
        <v>0</v>
      </c>
      <c r="K29" s="30">
        <f t="shared" si="5"/>
        <v>36739.28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-105885.3</v>
      </c>
      <c r="C32" s="30">
        <f t="shared" si="8"/>
        <v>-77592.3</v>
      </c>
      <c r="D32" s="30">
        <f t="shared" si="8"/>
        <v>-99876.13999999998</v>
      </c>
      <c r="E32" s="30">
        <f t="shared" si="8"/>
        <v>-84726.20999999999</v>
      </c>
      <c r="F32" s="30">
        <f t="shared" si="8"/>
        <v>-48215.2</v>
      </c>
      <c r="G32" s="30">
        <f t="shared" si="8"/>
        <v>-73442.06</v>
      </c>
      <c r="H32" s="30">
        <f t="shared" si="8"/>
        <v>-31332.61</v>
      </c>
      <c r="I32" s="30">
        <f t="shared" si="8"/>
        <v>-81297.76000000001</v>
      </c>
      <c r="J32" s="30">
        <f t="shared" si="8"/>
        <v>-543246.16</v>
      </c>
      <c r="K32" s="30">
        <f aca="true" t="shared" si="9" ref="K32:K40">SUM(B32:J32)</f>
        <v>-1145613.74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-105885.3</v>
      </c>
      <c r="C33" s="30">
        <f t="shared" si="10"/>
        <v>-77592.3</v>
      </c>
      <c r="D33" s="30">
        <f t="shared" si="10"/>
        <v>-76481.91</v>
      </c>
      <c r="E33" s="30">
        <f t="shared" si="10"/>
        <v>-84726.20999999999</v>
      </c>
      <c r="F33" s="30">
        <f t="shared" si="10"/>
        <v>-48215.2</v>
      </c>
      <c r="G33" s="30">
        <f t="shared" si="10"/>
        <v>-73442.06</v>
      </c>
      <c r="H33" s="30">
        <f t="shared" si="10"/>
        <v>-31332.61</v>
      </c>
      <c r="I33" s="30">
        <f t="shared" si="10"/>
        <v>-81297.76000000001</v>
      </c>
      <c r="J33" s="30">
        <f t="shared" si="10"/>
        <v>-18973.65</v>
      </c>
      <c r="K33" s="30">
        <f t="shared" si="9"/>
        <v>-597947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-67460.8</v>
      </c>
      <c r="C34" s="30">
        <f t="shared" si="11"/>
        <v>-70919.2</v>
      </c>
      <c r="D34" s="30">
        <f t="shared" si="11"/>
        <v>-64112.4</v>
      </c>
      <c r="E34" s="30">
        <f t="shared" si="11"/>
        <v>-44796.4</v>
      </c>
      <c r="F34" s="30">
        <f t="shared" si="11"/>
        <v>-48215.2</v>
      </c>
      <c r="G34" s="30">
        <f t="shared" si="11"/>
        <v>-26606.8</v>
      </c>
      <c r="H34" s="30">
        <f t="shared" si="11"/>
        <v>-22127.6</v>
      </c>
      <c r="I34" s="30">
        <f t="shared" si="11"/>
        <v>-66932.8</v>
      </c>
      <c r="J34" s="30">
        <f t="shared" si="11"/>
        <v>-14542</v>
      </c>
      <c r="K34" s="30">
        <f t="shared" si="9"/>
        <v>-425713.19999999995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-38424.5</v>
      </c>
      <c r="C37" s="30">
        <v>-6673.1</v>
      </c>
      <c r="D37" s="30">
        <v>-12369.51</v>
      </c>
      <c r="E37" s="30">
        <v>-39929.81</v>
      </c>
      <c r="F37" s="26">
        <v>0</v>
      </c>
      <c r="G37" s="30">
        <v>-46835.26</v>
      </c>
      <c r="H37" s="30">
        <v>-9205.01</v>
      </c>
      <c r="I37" s="30">
        <v>-14364.96</v>
      </c>
      <c r="J37" s="30">
        <v>-4431.65</v>
      </c>
      <c r="K37" s="30">
        <f t="shared" si="9"/>
        <v>-172233.8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-524272.51</v>
      </c>
      <c r="K38" s="30">
        <f t="shared" si="9"/>
        <v>-547666.74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0</v>
      </c>
      <c r="K46" s="30">
        <f aca="true" t="shared" si="13" ref="K46:K53">SUM(B46:J46)</f>
        <v>2799000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1666956.0899999999</v>
      </c>
      <c r="C55" s="27">
        <f t="shared" si="15"/>
        <v>1599636.82</v>
      </c>
      <c r="D55" s="27">
        <f t="shared" si="15"/>
        <v>1977340.5900000003</v>
      </c>
      <c r="E55" s="27">
        <f t="shared" si="15"/>
        <v>1190885.31</v>
      </c>
      <c r="F55" s="27">
        <f t="shared" si="15"/>
        <v>1205690.9400000002</v>
      </c>
      <c r="G55" s="27">
        <f t="shared" si="15"/>
        <v>1309163.41</v>
      </c>
      <c r="H55" s="27">
        <f t="shared" si="15"/>
        <v>1241507.7499999998</v>
      </c>
      <c r="I55" s="27">
        <f t="shared" si="15"/>
        <v>1675762.8000000003</v>
      </c>
      <c r="J55" s="27">
        <f t="shared" si="15"/>
        <v>79821.9900000001</v>
      </c>
      <c r="K55" s="20">
        <f>SUM(B55:J55)</f>
        <v>11946765.700000001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1666956.0899999999</v>
      </c>
      <c r="C61" s="10">
        <f t="shared" si="17"/>
        <v>1599636.817967441</v>
      </c>
      <c r="D61" s="10">
        <f t="shared" si="17"/>
        <v>1977340.5875841063</v>
      </c>
      <c r="E61" s="10">
        <f t="shared" si="17"/>
        <v>1190885.310499239</v>
      </c>
      <c r="F61" s="10">
        <f t="shared" si="17"/>
        <v>1205690.9415722883</v>
      </c>
      <c r="G61" s="10">
        <f t="shared" si="17"/>
        <v>1309163.4079665858</v>
      </c>
      <c r="H61" s="10">
        <f t="shared" si="17"/>
        <v>1241507.7450450938</v>
      </c>
      <c r="I61" s="10">
        <f>SUM(I62:I74)</f>
        <v>1675762.8</v>
      </c>
      <c r="J61" s="10">
        <f t="shared" si="17"/>
        <v>79821.99302722607</v>
      </c>
      <c r="K61" s="5">
        <f>SUM(K62:K74)</f>
        <v>11946765.693661977</v>
      </c>
      <c r="L61" s="9"/>
    </row>
    <row r="62" spans="1:12" ht="16.5" customHeight="1">
      <c r="A62" s="7" t="s">
        <v>56</v>
      </c>
      <c r="B62" s="8">
        <v>1459920.14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1459920.14</v>
      </c>
      <c r="L62"/>
    </row>
    <row r="63" spans="1:12" ht="16.5" customHeight="1">
      <c r="A63" s="7" t="s">
        <v>57</v>
      </c>
      <c r="B63" s="8">
        <v>207035.95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207035.95</v>
      </c>
      <c r="L63"/>
    </row>
    <row r="64" spans="1:12" ht="16.5" customHeight="1">
      <c r="A64" s="7" t="s">
        <v>4</v>
      </c>
      <c r="B64" s="6">
        <v>0</v>
      </c>
      <c r="C64" s="8">
        <v>1599636.817967441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1599636.817967441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1977340.5875841063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1977340.5875841063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1190885.310499239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1190885.310499239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1205690.9415722883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1205690.9415722883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1309163.4079665858</v>
      </c>
      <c r="H68" s="6">
        <v>0</v>
      </c>
      <c r="I68" s="6">
        <v>0</v>
      </c>
      <c r="J68" s="6">
        <v>0</v>
      </c>
      <c r="K68" s="5">
        <f t="shared" si="18"/>
        <v>1309163.4079665858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1241507.7450450938</v>
      </c>
      <c r="I69" s="6">
        <v>0</v>
      </c>
      <c r="J69" s="6">
        <v>0</v>
      </c>
      <c r="K69" s="5">
        <f t="shared" si="18"/>
        <v>1241507.7450450938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611150.69</v>
      </c>
      <c r="J71" s="6">
        <v>0</v>
      </c>
      <c r="K71" s="5">
        <f t="shared" si="18"/>
        <v>611150.69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1064612.11</v>
      </c>
      <c r="J72" s="6">
        <v>0</v>
      </c>
      <c r="K72" s="5">
        <f t="shared" si="18"/>
        <v>1064612.11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79821.99302722607</v>
      </c>
      <c r="K73" s="5">
        <f t="shared" si="18"/>
        <v>79821.99302722607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2023-10-27T17:41:10Z</dcterms:modified>
  <cp:category/>
  <cp:version/>
  <cp:contentType/>
  <cp:contentStatus/>
</cp:coreProperties>
</file>