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<sst xmlns="http://schemas.openxmlformats.org/spreadsheetml/2006/main" count="83" uniqueCount="82">
  <si>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</si>
  <si>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</si>
  <si>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</si>
  <si>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</si>
  <si>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</si>
  <si>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</si>
  <si>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</si>
  <si>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</si>
  <si>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</si>
  <si>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</si>
  <si>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</si>
  <si>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</si>
  <si>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</si>
  <si>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</si>
  <si>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</si>
  <si>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</si>
  <si>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</si>
  <si>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</si>
  <si>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</si>
  <si>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</si>
  <si>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</si>
  <si>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</si>
  <si>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</si>
  <si>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</si>
  <si>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</si>
  <si>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</si>
  <si>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</si>
  <si>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</si>
  <si>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</si>
  <si>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</si>
  <si>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</si>
  <si>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</si>
  <si>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</si>
  <si>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</si>
  <si>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</si>
  <si>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</si>
  <si>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</si>
  <si>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</si>
  <si>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</si>
  <si>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</si>
  <si>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</si>
  <si>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</si>
  <si>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</si>
  <si>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</si>
  <si>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</si>
  <si>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</si>
  <si>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</si>
  <si>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</si>
  <si>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</si>
  <si>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</si>
  <si>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</si>
  <si>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</si>
  <si>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</si>
  <si>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</si>
  <si>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</si>
  <si>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</si>
  <si>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</si>
  <si>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</si>
  <si>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</si>
  <si>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</si>
  <si>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</si>
  <si>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</si>
  <si>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</si>
  <si>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</si>
  <si>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</si>
  <si>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</si>
  <si>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</si>
  <si>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</si>
  <si>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</si>
  <si>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</si>
  <si>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</si>
  <si>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</si>
  <si>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</si>
  <si>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</si>
  <si>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</si>
  <si>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</si>
  <si>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</si>
  <si>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</si>
  <si>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</si>
  <si>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18/10/23 - VENCIMENTO 25/10/23</t>
  </si>
  <si>
    <t>4. Remuneração Bruta do Operador (4.1 + 4.2 +....+ 4.9)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</si>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</sst>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352802</v>
      </c>
      <c r="C7" s="46">
        <f aca="true" t="shared" si="0" ref="C7:J7">+C8+C11</f>
        <v>289643</v>
      </c>
      <c r="D7" s="46">
        <f t="shared" si="0"/>
        <v>335785</v>
      </c>
      <c r="E7" s="46">
        <f t="shared" si="0"/>
        <v>195118</v>
      </c>
      <c r="F7" s="46">
        <f t="shared" si="0"/>
        <v>238205</v>
      </c>
      <c r="G7" s="46">
        <f t="shared" si="0"/>
        <v>233536</v>
      </c>
      <c r="H7" s="46">
        <f t="shared" si="0"/>
        <v>251829</v>
      </c>
      <c r="I7" s="46">
        <f t="shared" si="0"/>
        <v>372922</v>
      </c>
      <c r="J7" s="46">
        <f t="shared" si="0"/>
        <v>125316</v>
      </c>
      <c r="K7" s="38">
        <f aca="true" t="shared" si="1" ref="K7:K13">SUM(B7:J7)</f>
        <v>2395156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14417</v>
      </c>
      <c r="C8" s="44">
        <f t="shared" si="2"/>
        <v>15458</v>
      </c>
      <c r="D8" s="44">
        <f t="shared" si="2"/>
        <v>13269</v>
      </c>
      <c r="E8" s="44">
        <f t="shared" si="2"/>
        <v>10162</v>
      </c>
      <c r="F8" s="44">
        <f t="shared" si="2"/>
        <v>10198</v>
      </c>
      <c r="G8" s="44">
        <f t="shared" si="2"/>
        <v>5367</v>
      </c>
      <c r="H8" s="44">
        <f t="shared" si="2"/>
        <v>4453</v>
      </c>
      <c r="I8" s="44">
        <f t="shared" si="2"/>
        <v>14593</v>
      </c>
      <c r="J8" s="44">
        <f t="shared" si="2"/>
        <v>3222</v>
      </c>
      <c r="K8" s="38">
        <f t="shared" si="1"/>
        <v>91139</v>
      </c>
      <c r="L8"/>
      <c r="M8"/>
      <c r="N8"/>
    </row>
    <row r="9" spans="1:14" ht="16.5" customHeight="1">
      <c r="A9" s="22" t="s">
        <v>32</v>
      </c>
      <c r="B9" s="44">
        <v>14341</v>
      </c>
      <c r="C9" s="44">
        <v>15452</v>
      </c>
      <c r="D9" s="44">
        <v>13269</v>
      </c>
      <c r="E9" s="44">
        <v>9955</v>
      </c>
      <c r="F9" s="44">
        <v>10183</v>
      </c>
      <c r="G9" s="44">
        <v>5365</v>
      </c>
      <c r="H9" s="44">
        <v>4453</v>
      </c>
      <c r="I9" s="44">
        <v>14523</v>
      </c>
      <c r="J9" s="44">
        <v>3222</v>
      </c>
      <c r="K9" s="38">
        <f t="shared" si="1"/>
        <v>90763</v>
      </c>
      <c r="L9"/>
      <c r="M9"/>
      <c r="N9"/>
    </row>
    <row r="10" spans="1:14" ht="16.5" customHeight="1">
      <c r="A10" s="22" t="s">
        <v>31</v>
      </c>
      <c r="B10" s="44">
        <v>76</v>
      </c>
      <c r="C10" s="44">
        <v>6</v>
      </c>
      <c r="D10" s="44">
        <v>0</v>
      </c>
      <c r="E10" s="44">
        <v>207</v>
      </c>
      <c r="F10" s="44">
        <v>15</v>
      </c>
      <c r="G10" s="44">
        <v>2</v>
      </c>
      <c r="H10" s="44">
        <v>0</v>
      </c>
      <c r="I10" s="44">
        <v>70</v>
      </c>
      <c r="J10" s="44">
        <v>0</v>
      </c>
      <c r="K10" s="38">
        <f t="shared" si="1"/>
        <v>376</v>
      </c>
      <c r="L10"/>
      <c r="M10"/>
      <c r="N10"/>
    </row>
    <row r="11" spans="1:14" ht="16.5" customHeight="1">
      <c r="A11" s="43" t="s">
        <v>67</v>
      </c>
      <c r="B11" s="42">
        <v>338385</v>
      </c>
      <c r="C11" s="42">
        <v>274185</v>
      </c>
      <c r="D11" s="42">
        <v>322516</v>
      </c>
      <c r="E11" s="42">
        <v>184956</v>
      </c>
      <c r="F11" s="42">
        <v>228007</v>
      </c>
      <c r="G11" s="42">
        <v>228169</v>
      </c>
      <c r="H11" s="42">
        <v>247376</v>
      </c>
      <c r="I11" s="42">
        <v>358329</v>
      </c>
      <c r="J11" s="42">
        <v>122094</v>
      </c>
      <c r="K11" s="38">
        <f t="shared" si="1"/>
        <v>2304017</v>
      </c>
      <c r="L11" s="59"/>
      <c r="M11" s="59"/>
      <c r="N11" s="59"/>
    </row>
    <row r="12" spans="1:14" ht="16.5" customHeight="1">
      <c r="A12" s="22" t="s">
        <v>78</v>
      </c>
      <c r="B12" s="42">
        <v>22815</v>
      </c>
      <c r="C12" s="42">
        <v>20359</v>
      </c>
      <c r="D12" s="42">
        <v>24424</v>
      </c>
      <c r="E12" s="42">
        <v>16680</v>
      </c>
      <c r="F12" s="42">
        <v>13126</v>
      </c>
      <c r="G12" s="42">
        <v>12532</v>
      </c>
      <c r="H12" s="42">
        <v>12167</v>
      </c>
      <c r="I12" s="42">
        <v>18610</v>
      </c>
      <c r="J12" s="42">
        <v>5332</v>
      </c>
      <c r="K12" s="38">
        <f t="shared" si="1"/>
        <v>146045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315570</v>
      </c>
      <c r="C13" s="42">
        <f>+C11-C12</f>
        <v>253826</v>
      </c>
      <c r="D13" s="42">
        <f>+D11-D12</f>
        <v>298092</v>
      </c>
      <c r="E13" s="42">
        <f aca="true" t="shared" si="3" ref="E13:J13">+E11-E12</f>
        <v>168276</v>
      </c>
      <c r="F13" s="42">
        <f t="shared" si="3"/>
        <v>214881</v>
      </c>
      <c r="G13" s="42">
        <f t="shared" si="3"/>
        <v>215637</v>
      </c>
      <c r="H13" s="42">
        <f t="shared" si="3"/>
        <v>235209</v>
      </c>
      <c r="I13" s="42">
        <f t="shared" si="3"/>
        <v>339719</v>
      </c>
      <c r="J13" s="42">
        <f t="shared" si="3"/>
        <v>116762</v>
      </c>
      <c r="K13" s="38">
        <f t="shared" si="1"/>
        <v>2157972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1.09830041972678</v>
      </c>
      <c r="C18" s="39">
        <v>1.146144473932667</v>
      </c>
      <c r="D18" s="39">
        <v>1.112950658958334</v>
      </c>
      <c r="E18" s="39">
        <v>1.352926475040131</v>
      </c>
      <c r="F18" s="39">
        <v>1.021981148729426</v>
      </c>
      <c r="G18" s="39">
        <v>1.155199651796276</v>
      </c>
      <c r="H18" s="39">
        <v>1.208905494476279</v>
      </c>
      <c r="I18" s="39">
        <v>1.102093265809069</v>
      </c>
      <c r="J18" s="39">
        <v>1.044414819317604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80</v>
      </c>
      <c r="B20" s="36">
        <f>SUM(B21:B29)</f>
        <v>1813037.6800000002</v>
      </c>
      <c r="C20" s="36">
        <f aca="true" t="shared" si="4" ref="C20:J20">SUM(C21:C29)</f>
        <v>1704615.11</v>
      </c>
      <c r="D20" s="36">
        <f t="shared" si="4"/>
        <v>2123837.5700000003</v>
      </c>
      <c r="E20" s="36">
        <f t="shared" si="4"/>
        <v>1310518.36</v>
      </c>
      <c r="F20" s="36">
        <f t="shared" si="4"/>
        <v>1271416.15</v>
      </c>
      <c r="G20" s="36">
        <f t="shared" si="4"/>
        <v>1423352.43</v>
      </c>
      <c r="H20" s="36">
        <f t="shared" si="4"/>
        <v>1286197.75</v>
      </c>
      <c r="I20" s="36">
        <f t="shared" si="4"/>
        <v>1801918.5599999998</v>
      </c>
      <c r="J20" s="36">
        <f t="shared" si="4"/>
        <v>630794.81</v>
      </c>
      <c r="K20" s="36">
        <f aca="true" t="shared" si="5" ref="K20:K29">SUM(B20:J20)</f>
        <v>13365688.420000002</v>
      </c>
      <c r="L20"/>
      <c r="M20"/>
      <c r="N20"/>
    </row>
    <row r="21" spans="1:14" ht="16.5" customHeight="1">
      <c r="A21" s="35" t="s">
        <v>28</v>
      </c>
      <c r="B21" s="58">
        <f>ROUND((B15+B16)*B7,2)</f>
        <v>1592865.75</v>
      </c>
      <c r="C21" s="58">
        <f>ROUND((C15+C16)*C7,2)</f>
        <v>1436629.28</v>
      </c>
      <c r="D21" s="58">
        <f aca="true" t="shared" si="6" ref="D21:J21">ROUND((D15+D16)*D7,2)</f>
        <v>1846313.82</v>
      </c>
      <c r="E21" s="58">
        <f t="shared" si="6"/>
        <v>932781.11</v>
      </c>
      <c r="F21" s="58">
        <f t="shared" si="6"/>
        <v>1205102.92</v>
      </c>
      <c r="G21" s="58">
        <f t="shared" si="6"/>
        <v>1193439.02</v>
      </c>
      <c r="H21" s="58">
        <f t="shared" si="6"/>
        <v>1024692.2</v>
      </c>
      <c r="I21" s="58">
        <f t="shared" si="6"/>
        <v>1532784</v>
      </c>
      <c r="J21" s="58">
        <f t="shared" si="6"/>
        <v>582819.65</v>
      </c>
      <c r="K21" s="30">
        <f t="shared" si="5"/>
        <v>11347427.75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156579.37</v>
      </c>
      <c r="C22" s="30">
        <f t="shared" si="7"/>
        <v>209955.43</v>
      </c>
      <c r="D22" s="30">
        <f t="shared" si="7"/>
        <v>208542.36</v>
      </c>
      <c r="E22" s="30">
        <f t="shared" si="7"/>
        <v>329203.15</v>
      </c>
      <c r="F22" s="30">
        <f t="shared" si="7"/>
        <v>26489.55</v>
      </c>
      <c r="G22" s="30">
        <f t="shared" si="7"/>
        <v>185221.32</v>
      </c>
      <c r="H22" s="30">
        <f t="shared" si="7"/>
        <v>214063.83</v>
      </c>
      <c r="I22" s="30">
        <f t="shared" si="7"/>
        <v>156486.92</v>
      </c>
      <c r="J22" s="30">
        <f t="shared" si="7"/>
        <v>25885.83</v>
      </c>
      <c r="K22" s="30">
        <f t="shared" si="5"/>
        <v>1512427.76</v>
      </c>
      <c r="L22"/>
      <c r="M22"/>
      <c r="N22"/>
    </row>
    <row r="23" spans="1:14" ht="16.5" customHeight="1">
      <c r="A23" s="18" t="s">
        <v>26</v>
      </c>
      <c r="B23" s="30">
        <v>59190.09</v>
      </c>
      <c r="C23" s="30">
        <v>52059.97</v>
      </c>
      <c r="D23" s="30">
        <v>60691.16</v>
      </c>
      <c r="E23" s="30">
        <v>41439.12</v>
      </c>
      <c r="F23" s="30">
        <v>36245.2</v>
      </c>
      <c r="G23" s="30">
        <v>40911.91</v>
      </c>
      <c r="H23" s="30">
        <v>41987.29</v>
      </c>
      <c r="I23" s="30">
        <v>69415.24</v>
      </c>
      <c r="J23" s="30">
        <v>19393.86</v>
      </c>
      <c r="K23" s="30">
        <f t="shared" si="5"/>
        <v>421333.8399999999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1380.55</v>
      </c>
      <c r="C26" s="30">
        <v>1298.86</v>
      </c>
      <c r="D26" s="30">
        <v>1617.45</v>
      </c>
      <c r="E26" s="30">
        <v>999.33</v>
      </c>
      <c r="F26" s="30">
        <v>969.38</v>
      </c>
      <c r="G26" s="30">
        <v>1083.74</v>
      </c>
      <c r="H26" s="30">
        <v>980.27</v>
      </c>
      <c r="I26" s="30">
        <v>1372.38</v>
      </c>
      <c r="J26" s="30">
        <v>479.24</v>
      </c>
      <c r="K26" s="30">
        <f t="shared" si="5"/>
        <v>10181.199999999999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685.42</v>
      </c>
      <c r="H28" s="30">
        <v>695.63</v>
      </c>
      <c r="I28" s="30">
        <v>987.27</v>
      </c>
      <c r="J28" s="30">
        <v>327.92</v>
      </c>
      <c r="K28" s="30">
        <f t="shared" si="5"/>
        <v>6604.41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37024.92</v>
      </c>
      <c r="J29" s="30">
        <v>0</v>
      </c>
      <c r="K29" s="30">
        <f t="shared" si="5"/>
        <v>37024.92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-114191.8</v>
      </c>
      <c r="C32" s="30">
        <f t="shared" si="8"/>
        <v>-75879.29000000001</v>
      </c>
      <c r="D32" s="30">
        <f t="shared" si="8"/>
        <v>-100027.27999999998</v>
      </c>
      <c r="E32" s="30">
        <f t="shared" si="8"/>
        <v>-102964.5</v>
      </c>
      <c r="F32" s="30">
        <f t="shared" si="8"/>
        <v>-44805.2</v>
      </c>
      <c r="G32" s="30">
        <f t="shared" si="8"/>
        <v>-85653.45999999999</v>
      </c>
      <c r="H32" s="30">
        <f t="shared" si="8"/>
        <v>-32425.03</v>
      </c>
      <c r="I32" s="30">
        <f t="shared" si="8"/>
        <v>-83926.06</v>
      </c>
      <c r="J32" s="30">
        <f t="shared" si="8"/>
        <v>-27127.05000000001</v>
      </c>
      <c r="K32" s="30">
        <f aca="true" t="shared" si="9" ref="K32:K40">SUM(B32:J32)</f>
        <v>-666999.6700000002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-114191.8</v>
      </c>
      <c r="C33" s="30">
        <f t="shared" si="10"/>
        <v>-75879.29000000001</v>
      </c>
      <c r="D33" s="30">
        <f t="shared" si="10"/>
        <v>-76633.05</v>
      </c>
      <c r="E33" s="30">
        <f t="shared" si="10"/>
        <v>-102964.5</v>
      </c>
      <c r="F33" s="30">
        <f t="shared" si="10"/>
        <v>-44805.2</v>
      </c>
      <c r="G33" s="30">
        <f t="shared" si="10"/>
        <v>-85653.45999999999</v>
      </c>
      <c r="H33" s="30">
        <f t="shared" si="10"/>
        <v>-32425.03</v>
      </c>
      <c r="I33" s="30">
        <f t="shared" si="10"/>
        <v>-83926.06</v>
      </c>
      <c r="J33" s="30">
        <f t="shared" si="10"/>
        <v>-20354.54</v>
      </c>
      <c r="K33" s="30">
        <f t="shared" si="9"/>
        <v>-636832.9300000002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-63100.4</v>
      </c>
      <c r="C34" s="30">
        <f t="shared" si="11"/>
        <v>-67988.8</v>
      </c>
      <c r="D34" s="30">
        <f t="shared" si="11"/>
        <v>-58383.6</v>
      </c>
      <c r="E34" s="30">
        <f t="shared" si="11"/>
        <v>-43802</v>
      </c>
      <c r="F34" s="30">
        <f t="shared" si="11"/>
        <v>-44805.2</v>
      </c>
      <c r="G34" s="30">
        <f t="shared" si="11"/>
        <v>-23606</v>
      </c>
      <c r="H34" s="30">
        <f t="shared" si="11"/>
        <v>-19593.2</v>
      </c>
      <c r="I34" s="30">
        <f t="shared" si="11"/>
        <v>-63901.2</v>
      </c>
      <c r="J34" s="30">
        <f t="shared" si="11"/>
        <v>-14176.8</v>
      </c>
      <c r="K34" s="30">
        <f t="shared" si="9"/>
        <v>-399357.2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-51091.4</v>
      </c>
      <c r="C37" s="30">
        <v>-7890.49</v>
      </c>
      <c r="D37" s="30">
        <v>-18249.45</v>
      </c>
      <c r="E37" s="30">
        <v>-59162.5</v>
      </c>
      <c r="F37" s="26">
        <v>0</v>
      </c>
      <c r="G37" s="30">
        <v>-62047.46</v>
      </c>
      <c r="H37" s="30">
        <v>-12831.83</v>
      </c>
      <c r="I37" s="30">
        <v>-20024.86</v>
      </c>
      <c r="J37" s="30">
        <v>-6177.74</v>
      </c>
      <c r="K37" s="30">
        <f t="shared" si="9"/>
        <v>-237475.72999999998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-6772.510000000009</v>
      </c>
      <c r="K38" s="30">
        <f t="shared" si="9"/>
        <v>-30166.73999999999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1698845.8800000001</v>
      </c>
      <c r="C55" s="27">
        <f t="shared" si="15"/>
        <v>1628735.82</v>
      </c>
      <c r="D55" s="27">
        <f t="shared" si="15"/>
        <v>2023810.2900000003</v>
      </c>
      <c r="E55" s="27">
        <f t="shared" si="15"/>
        <v>1207553.86</v>
      </c>
      <c r="F55" s="27">
        <f t="shared" si="15"/>
        <v>1226610.95</v>
      </c>
      <c r="G55" s="27">
        <f t="shared" si="15"/>
        <v>1337698.97</v>
      </c>
      <c r="H55" s="27">
        <f t="shared" si="15"/>
        <v>1253772.72</v>
      </c>
      <c r="I55" s="27">
        <f t="shared" si="15"/>
        <v>1717992.4999999998</v>
      </c>
      <c r="J55" s="27">
        <f t="shared" si="15"/>
        <v>603667.76</v>
      </c>
      <c r="K55" s="20">
        <f>SUM(B55:J55)</f>
        <v>12698688.750000002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1698845.8800000001</v>
      </c>
      <c r="C61" s="10">
        <f t="shared" si="17"/>
        <v>1628735.820314936</v>
      </c>
      <c r="D61" s="10">
        <f t="shared" si="17"/>
        <v>2023810.2925051758</v>
      </c>
      <c r="E61" s="10">
        <f t="shared" si="17"/>
        <v>1207553.859098887</v>
      </c>
      <c r="F61" s="10">
        <f t="shared" si="17"/>
        <v>1226610.946483324</v>
      </c>
      <c r="G61" s="10">
        <f t="shared" si="17"/>
        <v>1337698.970229189</v>
      </c>
      <c r="H61" s="10">
        <f t="shared" si="17"/>
        <v>1253772.7206488238</v>
      </c>
      <c r="I61" s="10">
        <f>SUM(I62:I74)</f>
        <v>1717992.5099999998</v>
      </c>
      <c r="J61" s="10">
        <f t="shared" si="17"/>
        <v>603667.7594392393</v>
      </c>
      <c r="K61" s="5">
        <f>SUM(K62:K74)</f>
        <v>12698688.758719575</v>
      </c>
      <c r="L61" s="9"/>
    </row>
    <row r="62" spans="1:12" ht="16.5" customHeight="1">
      <c r="A62" s="7" t="s">
        <v>56</v>
      </c>
      <c r="B62" s="8">
        <v>1488019.11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1488019.11</v>
      </c>
      <c r="L62"/>
    </row>
    <row r="63" spans="1:12" ht="16.5" customHeight="1">
      <c r="A63" s="7" t="s">
        <v>57</v>
      </c>
      <c r="B63" s="8">
        <v>210826.77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210826.77</v>
      </c>
      <c r="L63"/>
    </row>
    <row r="64" spans="1:12" ht="16.5" customHeight="1">
      <c r="A64" s="7" t="s">
        <v>4</v>
      </c>
      <c r="B64" s="6">
        <v>0</v>
      </c>
      <c r="C64" s="8">
        <v>1628735.820314936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1628735.820314936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2023810.2925051758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2023810.2925051758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1207553.859098887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1207553.859098887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1226610.946483324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1226610.946483324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1337698.970229189</v>
      </c>
      <c r="H68" s="6">
        <v>0</v>
      </c>
      <c r="I68" s="6">
        <v>0</v>
      </c>
      <c r="J68" s="6">
        <v>0</v>
      </c>
      <c r="K68" s="5">
        <f t="shared" si="18"/>
        <v>1337698.970229189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1253772.7206488238</v>
      </c>
      <c r="I69" s="6">
        <v>0</v>
      </c>
      <c r="J69" s="6">
        <v>0</v>
      </c>
      <c r="K69" s="5">
        <f t="shared" si="18"/>
        <v>1253772.7206488238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629128.86</v>
      </c>
      <c r="J71" s="6">
        <v>0</v>
      </c>
      <c r="K71" s="5">
        <f t="shared" si="18"/>
        <v>629128.86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1088863.65</v>
      </c>
      <c r="J72" s="6">
        <v>0</v>
      </c>
      <c r="K72" s="5">
        <f t="shared" si="18"/>
        <v>1088863.65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603667.7594392393</v>
      </c>
      <c r="K73" s="5">
        <f t="shared" si="18"/>
        <v>603667.7594392393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2023-10-24T19:18:28Z</dcterms:modified>
  <cp:category/>
  <cp:version/>
  <cp:contentType/>
  <cp:contentStatus/>
</cp:coreProperties>
</file>