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<sst xmlns="http://schemas.openxmlformats.org/spreadsheetml/2006/main" count="83" uniqueCount="82">
  <si>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</si>
  <si>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</si>
  <si>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</si>
  <si>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</si>
  <si>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</si>
  <si>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</si>
  <si>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</si>
  <si>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</si>
  <si>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</si>
  <si>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</si>
  <si>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</si>
  <si>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</si>
  <si>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</si>
  <si>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</si>
  <si>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</si>
  <si>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</si>
  <si>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</si>
  <si>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</si>
  <si>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</si>
  <si>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</si>
  <si>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</si>
  <si>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</si>
  <si>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</si>
  <si>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</si>
  <si>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</si>
  <si>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</si>
  <si>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</si>
  <si>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</si>
  <si>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</si>
  <si>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</si>
  <si>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</si>
  <si>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</si>
  <si>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</si>
  <si>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</si>
  <si>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</si>
  <si>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</si>
  <si>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</si>
  <si>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</si>
  <si>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</si>
  <si>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</si>
  <si>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</si>
  <si>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</si>
  <si>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</si>
  <si>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</si>
  <si>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</si>
  <si>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</si>
  <si>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</si>
  <si>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</si>
  <si>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</si>
  <si>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</si>
  <si>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</si>
  <si>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</si>
  <si>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</si>
  <si>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</si>
  <si>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</si>
  <si>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</si>
  <si>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</si>
  <si>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</si>
  <si>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</si>
  <si>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</si>
  <si>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</si>
  <si>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</si>
  <si>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</si>
  <si>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</si>
  <si>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</si>
  <si>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</si>
  <si>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</si>
  <si>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</si>
  <si>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</si>
  <si>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</si>
  <si>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</si>
  <si>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</si>
  <si>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</si>
  <si>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</si>
  <si>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</si>
  <si>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</si>
  <si>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</si>
  <si>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</si>
  <si>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</si>
  <si>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17/10/23 - VENCIMENTO 24/10/23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</si>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</sst>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338965</v>
      </c>
      <c r="C7" s="46">
        <f aca="true" t="shared" si="0" ref="C7:J7">+C8+C11</f>
        <v>269518</v>
      </c>
      <c r="D7" s="46">
        <f t="shared" si="0"/>
        <v>319355</v>
      </c>
      <c r="E7" s="46">
        <f t="shared" si="0"/>
        <v>188601</v>
      </c>
      <c r="F7" s="46">
        <f t="shared" si="0"/>
        <v>230512</v>
      </c>
      <c r="G7" s="46">
        <f t="shared" si="0"/>
        <v>220523</v>
      </c>
      <c r="H7" s="46">
        <f t="shared" si="0"/>
        <v>239914</v>
      </c>
      <c r="I7" s="46">
        <f t="shared" si="0"/>
        <v>366128</v>
      </c>
      <c r="J7" s="46">
        <f t="shared" si="0"/>
        <v>122249</v>
      </c>
      <c r="K7" s="38">
        <f aca="true" t="shared" si="1" ref="K7:K13">SUM(B7:J7)</f>
        <v>2295765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14073</v>
      </c>
      <c r="C8" s="44">
        <f t="shared" si="2"/>
        <v>14207</v>
      </c>
      <c r="D8" s="44">
        <f t="shared" si="2"/>
        <v>12810</v>
      </c>
      <c r="E8" s="44">
        <f t="shared" si="2"/>
        <v>9696</v>
      </c>
      <c r="F8" s="44">
        <f t="shared" si="2"/>
        <v>10281</v>
      </c>
      <c r="G8" s="44">
        <f t="shared" si="2"/>
        <v>5219</v>
      </c>
      <c r="H8" s="44">
        <f t="shared" si="2"/>
        <v>4213</v>
      </c>
      <c r="I8" s="44">
        <f t="shared" si="2"/>
        <v>14567</v>
      </c>
      <c r="J8" s="44">
        <f t="shared" si="2"/>
        <v>3208</v>
      </c>
      <c r="K8" s="38">
        <f t="shared" si="1"/>
        <v>88274</v>
      </c>
      <c r="L8"/>
      <c r="M8"/>
      <c r="N8"/>
    </row>
    <row r="9" spans="1:14" ht="16.5" customHeight="1">
      <c r="A9" s="22" t="s">
        <v>32</v>
      </c>
      <c r="B9" s="44">
        <v>14016</v>
      </c>
      <c r="C9" s="44">
        <v>14206</v>
      </c>
      <c r="D9" s="44">
        <v>12808</v>
      </c>
      <c r="E9" s="44">
        <v>9505</v>
      </c>
      <c r="F9" s="44">
        <v>10266</v>
      </c>
      <c r="G9" s="44">
        <v>5215</v>
      </c>
      <c r="H9" s="44">
        <v>4213</v>
      </c>
      <c r="I9" s="44">
        <v>14498</v>
      </c>
      <c r="J9" s="44">
        <v>3208</v>
      </c>
      <c r="K9" s="38">
        <f t="shared" si="1"/>
        <v>87935</v>
      </c>
      <c r="L9"/>
      <c r="M9"/>
      <c r="N9"/>
    </row>
    <row r="10" spans="1:14" ht="16.5" customHeight="1">
      <c r="A10" s="22" t="s">
        <v>31</v>
      </c>
      <c r="B10" s="44">
        <v>57</v>
      </c>
      <c r="C10" s="44">
        <v>1</v>
      </c>
      <c r="D10" s="44">
        <v>2</v>
      </c>
      <c r="E10" s="44">
        <v>191</v>
      </c>
      <c r="F10" s="44">
        <v>15</v>
      </c>
      <c r="G10" s="44">
        <v>4</v>
      </c>
      <c r="H10" s="44">
        <v>0</v>
      </c>
      <c r="I10" s="44">
        <v>69</v>
      </c>
      <c r="J10" s="44">
        <v>0</v>
      </c>
      <c r="K10" s="38">
        <f t="shared" si="1"/>
        <v>339</v>
      </c>
      <c r="L10"/>
      <c r="M10"/>
      <c r="N10"/>
    </row>
    <row r="11" spans="1:14" ht="16.5" customHeight="1">
      <c r="A11" s="43" t="s">
        <v>67</v>
      </c>
      <c r="B11" s="42">
        <v>324892</v>
      </c>
      <c r="C11" s="42">
        <v>255311</v>
      </c>
      <c r="D11" s="42">
        <v>306545</v>
      </c>
      <c r="E11" s="42">
        <v>178905</v>
      </c>
      <c r="F11" s="42">
        <v>220231</v>
      </c>
      <c r="G11" s="42">
        <v>215304</v>
      </c>
      <c r="H11" s="42">
        <v>235701</v>
      </c>
      <c r="I11" s="42">
        <v>351561</v>
      </c>
      <c r="J11" s="42">
        <v>119041</v>
      </c>
      <c r="K11" s="38">
        <f t="shared" si="1"/>
        <v>2207491</v>
      </c>
      <c r="L11" s="59"/>
      <c r="M11" s="59"/>
      <c r="N11" s="59"/>
    </row>
    <row r="12" spans="1:14" ht="16.5" customHeight="1">
      <c r="A12" s="22" t="s">
        <v>78</v>
      </c>
      <c r="B12" s="42">
        <v>19749</v>
      </c>
      <c r="C12" s="42">
        <v>17356</v>
      </c>
      <c r="D12" s="42">
        <v>21770</v>
      </c>
      <c r="E12" s="42">
        <v>14947</v>
      </c>
      <c r="F12" s="42">
        <v>11683</v>
      </c>
      <c r="G12" s="42">
        <v>10714</v>
      </c>
      <c r="H12" s="42">
        <v>10673</v>
      </c>
      <c r="I12" s="42">
        <v>16792</v>
      </c>
      <c r="J12" s="42">
        <v>4877</v>
      </c>
      <c r="K12" s="38">
        <f t="shared" si="1"/>
        <v>128561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305143</v>
      </c>
      <c r="C13" s="42">
        <f>+C11-C12</f>
        <v>237955</v>
      </c>
      <c r="D13" s="42">
        <f>+D11-D12</f>
        <v>284775</v>
      </c>
      <c r="E13" s="42">
        <f aca="true" t="shared" si="3" ref="E13:J13">+E11-E12</f>
        <v>163958</v>
      </c>
      <c r="F13" s="42">
        <f t="shared" si="3"/>
        <v>208548</v>
      </c>
      <c r="G13" s="42">
        <f t="shared" si="3"/>
        <v>204590</v>
      </c>
      <c r="H13" s="42">
        <f t="shared" si="3"/>
        <v>225028</v>
      </c>
      <c r="I13" s="42">
        <f t="shared" si="3"/>
        <v>334769</v>
      </c>
      <c r="J13" s="42">
        <f t="shared" si="3"/>
        <v>114164</v>
      </c>
      <c r="K13" s="38">
        <f t="shared" si="1"/>
        <v>2078930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1.135581992855767</v>
      </c>
      <c r="C18" s="39">
        <v>1.219493603012618</v>
      </c>
      <c r="D18" s="39">
        <v>1.160194857427725</v>
      </c>
      <c r="E18" s="39">
        <v>1.393423978018547</v>
      </c>
      <c r="F18" s="39">
        <v>1.049813432403873</v>
      </c>
      <c r="G18" s="39">
        <v>1.213806384416485</v>
      </c>
      <c r="H18" s="39">
        <v>1.260187420012777</v>
      </c>
      <c r="I18" s="39">
        <v>1.11823818605107</v>
      </c>
      <c r="J18" s="39">
        <v>1.068217293384036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1801417.48</v>
      </c>
      <c r="C20" s="36">
        <f aca="true" t="shared" si="4" ref="C20:J20">SUM(C21:C29)</f>
        <v>1688061.83</v>
      </c>
      <c r="D20" s="36">
        <f t="shared" si="4"/>
        <v>2105824.94</v>
      </c>
      <c r="E20" s="36">
        <f t="shared" si="4"/>
        <v>1305179.63</v>
      </c>
      <c r="F20" s="36">
        <f t="shared" si="4"/>
        <v>1263467.04</v>
      </c>
      <c r="G20" s="36">
        <f t="shared" si="4"/>
        <v>1412728.42</v>
      </c>
      <c r="H20" s="36">
        <f t="shared" si="4"/>
        <v>1278166.0099999998</v>
      </c>
      <c r="I20" s="36">
        <f t="shared" si="4"/>
        <v>1794497.09</v>
      </c>
      <c r="J20" s="36">
        <f t="shared" si="4"/>
        <v>629001.13</v>
      </c>
      <c r="K20" s="36">
        <f aca="true" t="shared" si="5" ref="K20:K29">SUM(B20:J20)</f>
        <v>13278343.57</v>
      </c>
      <c r="L20"/>
      <c r="M20"/>
      <c r="N20"/>
    </row>
    <row r="21" spans="1:14" ht="16.5" customHeight="1">
      <c r="A21" s="35" t="s">
        <v>28</v>
      </c>
      <c r="B21" s="58">
        <f>ROUND((B15+B16)*B7,2)</f>
        <v>1530393.08</v>
      </c>
      <c r="C21" s="58">
        <f>ROUND((C15+C16)*C7,2)</f>
        <v>1336809.28</v>
      </c>
      <c r="D21" s="58">
        <f aca="true" t="shared" si="6" ref="D21:J21">ROUND((D15+D16)*D7,2)</f>
        <v>1755973.47</v>
      </c>
      <c r="E21" s="58">
        <f t="shared" si="6"/>
        <v>901625.94</v>
      </c>
      <c r="F21" s="58">
        <f t="shared" si="6"/>
        <v>1166183.26</v>
      </c>
      <c r="G21" s="58">
        <f t="shared" si="6"/>
        <v>1126938.69</v>
      </c>
      <c r="H21" s="58">
        <f t="shared" si="6"/>
        <v>976210.07</v>
      </c>
      <c r="I21" s="58">
        <f t="shared" si="6"/>
        <v>1504859.31</v>
      </c>
      <c r="J21" s="58">
        <f t="shared" si="6"/>
        <v>568555.65</v>
      </c>
      <c r="K21" s="30">
        <f t="shared" si="5"/>
        <v>10867548.75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207493.74</v>
      </c>
      <c r="C22" s="30">
        <f t="shared" si="7"/>
        <v>293421.09</v>
      </c>
      <c r="D22" s="30">
        <f t="shared" si="7"/>
        <v>281297.92</v>
      </c>
      <c r="E22" s="30">
        <f t="shared" si="7"/>
        <v>354721.26</v>
      </c>
      <c r="F22" s="30">
        <f t="shared" si="7"/>
        <v>58091.59</v>
      </c>
      <c r="G22" s="30">
        <f t="shared" si="7"/>
        <v>240946.69</v>
      </c>
      <c r="H22" s="30">
        <f t="shared" si="7"/>
        <v>253997.58</v>
      </c>
      <c r="I22" s="30">
        <f t="shared" si="7"/>
        <v>177931.84</v>
      </c>
      <c r="J22" s="30">
        <f t="shared" si="7"/>
        <v>38785.33</v>
      </c>
      <c r="K22" s="30">
        <f t="shared" si="5"/>
        <v>1906687.0400000003</v>
      </c>
      <c r="L22"/>
      <c r="M22"/>
      <c r="N22"/>
    </row>
    <row r="23" spans="1:14" ht="16.5" customHeight="1">
      <c r="A23" s="18" t="s">
        <v>26</v>
      </c>
      <c r="B23" s="30">
        <v>59125.47</v>
      </c>
      <c r="C23" s="30">
        <v>51863.75</v>
      </c>
      <c r="D23" s="30">
        <v>60263.32</v>
      </c>
      <c r="E23" s="30">
        <v>41734.72</v>
      </c>
      <c r="F23" s="30">
        <v>35613.71</v>
      </c>
      <c r="G23" s="30">
        <v>41062.86</v>
      </c>
      <c r="H23" s="30">
        <v>42503.93</v>
      </c>
      <c r="I23" s="30">
        <v>68468.12</v>
      </c>
      <c r="J23" s="30">
        <v>18961.95</v>
      </c>
      <c r="K23" s="30">
        <f t="shared" si="5"/>
        <v>419597.83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1383.27</v>
      </c>
      <c r="C26" s="30">
        <v>1296.14</v>
      </c>
      <c r="D26" s="30">
        <v>1617.45</v>
      </c>
      <c r="E26" s="30">
        <v>1002.06</v>
      </c>
      <c r="F26" s="30">
        <v>969.38</v>
      </c>
      <c r="G26" s="30">
        <v>1083.74</v>
      </c>
      <c r="H26" s="30">
        <v>980.27</v>
      </c>
      <c r="I26" s="30">
        <v>1377.83</v>
      </c>
      <c r="J26" s="30">
        <v>481.97</v>
      </c>
      <c r="K26" s="30">
        <f t="shared" si="5"/>
        <v>10192.109999999999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37024.89</v>
      </c>
      <c r="J29" s="30">
        <v>0</v>
      </c>
      <c r="K29" s="30">
        <f t="shared" si="5"/>
        <v>37024.89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-171079.25</v>
      </c>
      <c r="C32" s="30">
        <f t="shared" si="8"/>
        <v>-66001</v>
      </c>
      <c r="D32" s="30">
        <f t="shared" si="8"/>
        <v>1419233.42</v>
      </c>
      <c r="E32" s="30">
        <f t="shared" si="8"/>
        <v>-145079.78</v>
      </c>
      <c r="F32" s="30">
        <f t="shared" si="8"/>
        <v>-45170.4</v>
      </c>
      <c r="G32" s="30">
        <f t="shared" si="8"/>
        <v>-144957.09</v>
      </c>
      <c r="H32" s="30">
        <f t="shared" si="8"/>
        <v>1030411.39</v>
      </c>
      <c r="I32" s="30">
        <f t="shared" si="8"/>
        <v>-98203.76</v>
      </c>
      <c r="J32" s="30">
        <f t="shared" si="8"/>
        <v>292495.89</v>
      </c>
      <c r="K32" s="30">
        <f aca="true" t="shared" si="9" ref="K32:K40">SUM(B32:J32)</f>
        <v>2071649.42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-171079.25</v>
      </c>
      <c r="C33" s="30">
        <f t="shared" si="10"/>
        <v>-66001</v>
      </c>
      <c r="D33" s="30">
        <f t="shared" si="10"/>
        <v>-87372.35</v>
      </c>
      <c r="E33" s="30">
        <f t="shared" si="10"/>
        <v>-145079.78</v>
      </c>
      <c r="F33" s="30">
        <f t="shared" si="10"/>
        <v>-45170.4</v>
      </c>
      <c r="G33" s="30">
        <f t="shared" si="10"/>
        <v>-144957.09</v>
      </c>
      <c r="H33" s="30">
        <f t="shared" si="10"/>
        <v>-40588.61</v>
      </c>
      <c r="I33" s="30">
        <f t="shared" si="10"/>
        <v>-98203.76</v>
      </c>
      <c r="J33" s="30">
        <f t="shared" si="10"/>
        <v>-24731.6</v>
      </c>
      <c r="K33" s="30">
        <f t="shared" si="9"/>
        <v>-823183.84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-61670.4</v>
      </c>
      <c r="C34" s="30">
        <f t="shared" si="11"/>
        <v>-62506.4</v>
      </c>
      <c r="D34" s="30">
        <f t="shared" si="11"/>
        <v>-56355.2</v>
      </c>
      <c r="E34" s="30">
        <f t="shared" si="11"/>
        <v>-41822</v>
      </c>
      <c r="F34" s="30">
        <f t="shared" si="11"/>
        <v>-45170.4</v>
      </c>
      <c r="G34" s="30">
        <f t="shared" si="11"/>
        <v>-22946</v>
      </c>
      <c r="H34" s="30">
        <f t="shared" si="11"/>
        <v>-18537.2</v>
      </c>
      <c r="I34" s="30">
        <f t="shared" si="11"/>
        <v>-63791.2</v>
      </c>
      <c r="J34" s="30">
        <f t="shared" si="11"/>
        <v>-14115.2</v>
      </c>
      <c r="K34" s="30">
        <f t="shared" si="9"/>
        <v>-386914.00000000006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-109408.85</v>
      </c>
      <c r="C37" s="30">
        <v>-3494.6</v>
      </c>
      <c r="D37" s="30">
        <v>-31017.15</v>
      </c>
      <c r="E37" s="30">
        <v>-103257.78</v>
      </c>
      <c r="F37" s="26">
        <v>0</v>
      </c>
      <c r="G37" s="30">
        <v>-122011.09</v>
      </c>
      <c r="H37" s="30">
        <v>-22051.41</v>
      </c>
      <c r="I37" s="30">
        <v>-34412.56</v>
      </c>
      <c r="J37" s="30">
        <v>-10616.4</v>
      </c>
      <c r="K37" s="30">
        <f t="shared" si="9"/>
        <v>-436269.83999999997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1506605.77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317227.49</v>
      </c>
      <c r="K38" s="30">
        <f t="shared" si="9"/>
        <v>2894833.26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1630338.23</v>
      </c>
      <c r="C55" s="27">
        <f t="shared" si="15"/>
        <v>1622060.83</v>
      </c>
      <c r="D55" s="27">
        <f t="shared" si="15"/>
        <v>3525058.36</v>
      </c>
      <c r="E55" s="27">
        <f t="shared" si="15"/>
        <v>1160099.8499999999</v>
      </c>
      <c r="F55" s="27">
        <f t="shared" si="15"/>
        <v>1218296.6400000001</v>
      </c>
      <c r="G55" s="27">
        <f t="shared" si="15"/>
        <v>1267771.3299999998</v>
      </c>
      <c r="H55" s="27">
        <f t="shared" si="15"/>
        <v>2308577.4</v>
      </c>
      <c r="I55" s="27">
        <f t="shared" si="15"/>
        <v>1696293.33</v>
      </c>
      <c r="J55" s="27">
        <f t="shared" si="15"/>
        <v>921497.02</v>
      </c>
      <c r="K55" s="20">
        <f>SUM(B55:J55)</f>
        <v>15349992.99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1630338.23</v>
      </c>
      <c r="C61" s="10">
        <f t="shared" si="17"/>
        <v>1622060.825391036</v>
      </c>
      <c r="D61" s="10">
        <f t="shared" si="17"/>
        <v>3525058.359624833</v>
      </c>
      <c r="E61" s="10">
        <f t="shared" si="17"/>
        <v>1160099.853982789</v>
      </c>
      <c r="F61" s="10">
        <f t="shared" si="17"/>
        <v>1218296.6409880216</v>
      </c>
      <c r="G61" s="10">
        <f t="shared" si="17"/>
        <v>1267771.3267493718</v>
      </c>
      <c r="H61" s="10">
        <f t="shared" si="17"/>
        <v>2308577.399491319</v>
      </c>
      <c r="I61" s="10">
        <f>SUM(I62:I74)</f>
        <v>1696293.33</v>
      </c>
      <c r="J61" s="10">
        <f t="shared" si="17"/>
        <v>921497.0175334222</v>
      </c>
      <c r="K61" s="5">
        <f>SUM(K62:K74)</f>
        <v>15349992.983760793</v>
      </c>
      <c r="L61" s="9"/>
    </row>
    <row r="62" spans="1:12" ht="16.5" customHeight="1">
      <c r="A62" s="7" t="s">
        <v>56</v>
      </c>
      <c r="B62" s="8">
        <v>1428013.26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1428013.26</v>
      </c>
      <c r="L62"/>
    </row>
    <row r="63" spans="1:12" ht="16.5" customHeight="1">
      <c r="A63" s="7" t="s">
        <v>57</v>
      </c>
      <c r="B63" s="8">
        <v>202324.97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202324.97</v>
      </c>
      <c r="L63"/>
    </row>
    <row r="64" spans="1:12" ht="16.5" customHeight="1">
      <c r="A64" s="7" t="s">
        <v>4</v>
      </c>
      <c r="B64" s="6">
        <v>0</v>
      </c>
      <c r="C64" s="8">
        <v>1622060.825391036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1622060.825391036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3525058.359624833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3525058.359624833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1160099.853982789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1160099.853982789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1218296.6409880216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1218296.6409880216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1267771.3267493718</v>
      </c>
      <c r="H68" s="6">
        <v>0</v>
      </c>
      <c r="I68" s="6">
        <v>0</v>
      </c>
      <c r="J68" s="6">
        <v>0</v>
      </c>
      <c r="K68" s="5">
        <f t="shared" si="18"/>
        <v>1267771.3267493718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2308577.399491319</v>
      </c>
      <c r="I69" s="6">
        <v>0</v>
      </c>
      <c r="J69" s="6">
        <v>0</v>
      </c>
      <c r="K69" s="5">
        <f t="shared" si="18"/>
        <v>2308577.399491319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630851.49</v>
      </c>
      <c r="J71" s="6">
        <v>0</v>
      </c>
      <c r="K71" s="5">
        <f t="shared" si="18"/>
        <v>630851.49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1065441.84</v>
      </c>
      <c r="J72" s="6">
        <v>0</v>
      </c>
      <c r="K72" s="5">
        <f t="shared" si="18"/>
        <v>1065441.84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921497.0175334222</v>
      </c>
      <c r="K73" s="5">
        <f t="shared" si="18"/>
        <v>921497.0175334222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2023-10-23T17:15:08Z</dcterms:modified>
  <cp:category/>
  <cp:version/>
  <cp:contentType/>
  <cp:contentStatus/>
</cp:coreProperties>
</file>