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<sst xmlns="http://schemas.openxmlformats.org/spreadsheetml/2006/main" count="83" uniqueCount="82">
  <si>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</si>
  <si>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</si>
  <si>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</si>
  <si>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</si>
  <si>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</si>
  <si>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</si>
  <si>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</si>
  <si>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</si>
  <si>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</si>
  <si>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</si>
  <si>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</si>
  <si>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</si>
  <si>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</si>
  <si>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</si>
  <si>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</si>
  <si>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</si>
  <si>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</si>
  <si>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</si>
  <si>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</si>
  <si>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</si>
  <si>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</si>
  <si>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</si>
  <si>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</si>
  <si>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</si>
  <si>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</si>
  <si>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</si>
  <si>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</si>
  <si>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</si>
  <si>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</si>
  <si>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</si>
  <si>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</si>
  <si>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</si>
  <si>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</si>
  <si>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</si>
  <si>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</si>
  <si>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</si>
  <si>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</si>
  <si>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</si>
  <si>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</si>
  <si>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</si>
  <si>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</si>
  <si>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</si>
  <si>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</si>
  <si>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</si>
  <si>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</si>
  <si>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</si>
  <si>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</si>
  <si>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</si>
  <si>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</si>
  <si>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</si>
  <si>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</si>
  <si>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</si>
  <si>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</si>
  <si>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</si>
  <si>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</si>
  <si>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</si>
  <si>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</si>
  <si>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</si>
  <si>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</si>
  <si>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</si>
  <si>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</si>
  <si>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</si>
  <si>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</si>
  <si>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</si>
  <si>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</si>
  <si>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</si>
  <si>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</si>
  <si>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</si>
  <si>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</si>
  <si>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</si>
  <si>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</si>
  <si>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</si>
  <si>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</si>
  <si>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</si>
  <si>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</si>
  <si>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</si>
  <si>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</si>
  <si>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</si>
  <si>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</si>
  <si>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15/10/23 - VENCIMENTO 20/10/23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</si>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</sst>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93755</v>
      </c>
      <c r="C7" s="46">
        <f aca="true" t="shared" si="0" ref="C7:J7">+C8+C11</f>
        <v>70927</v>
      </c>
      <c r="D7" s="46">
        <f t="shared" si="0"/>
        <v>100801</v>
      </c>
      <c r="E7" s="46">
        <f t="shared" si="0"/>
        <v>47527</v>
      </c>
      <c r="F7" s="46">
        <f t="shared" si="0"/>
        <v>80539</v>
      </c>
      <c r="G7" s="46">
        <f t="shared" si="0"/>
        <v>74895</v>
      </c>
      <c r="H7" s="46">
        <f t="shared" si="0"/>
        <v>87128</v>
      </c>
      <c r="I7" s="46">
        <f t="shared" si="0"/>
        <v>117751</v>
      </c>
      <c r="J7" s="46">
        <f t="shared" si="0"/>
        <v>27848</v>
      </c>
      <c r="K7" s="38">
        <f aca="true" t="shared" si="1" ref="K7:K13">SUM(B7:J7)</f>
        <v>701171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5626</v>
      </c>
      <c r="C8" s="44">
        <f t="shared" si="2"/>
        <v>6046</v>
      </c>
      <c r="D8" s="44">
        <f t="shared" si="2"/>
        <v>6402</v>
      </c>
      <c r="E8" s="44">
        <f t="shared" si="2"/>
        <v>3598</v>
      </c>
      <c r="F8" s="44">
        <f t="shared" si="2"/>
        <v>4861</v>
      </c>
      <c r="G8" s="44">
        <f t="shared" si="2"/>
        <v>3008</v>
      </c>
      <c r="H8" s="44">
        <f t="shared" si="2"/>
        <v>2517</v>
      </c>
      <c r="I8" s="44">
        <f t="shared" si="2"/>
        <v>6479</v>
      </c>
      <c r="J8" s="44">
        <f t="shared" si="2"/>
        <v>893</v>
      </c>
      <c r="K8" s="38">
        <f t="shared" si="1"/>
        <v>39430</v>
      </c>
      <c r="L8"/>
      <c r="M8"/>
      <c r="N8"/>
    </row>
    <row r="9" spans="1:14" ht="16.5" customHeight="1">
      <c r="A9" s="22" t="s">
        <v>32</v>
      </c>
      <c r="B9" s="44">
        <v>5623</v>
      </c>
      <c r="C9" s="44">
        <v>6046</v>
      </c>
      <c r="D9" s="44">
        <v>6399</v>
      </c>
      <c r="E9" s="44">
        <v>3536</v>
      </c>
      <c r="F9" s="44">
        <v>4853</v>
      </c>
      <c r="G9" s="44">
        <v>3006</v>
      </c>
      <c r="H9" s="44">
        <v>2517</v>
      </c>
      <c r="I9" s="44">
        <v>6447</v>
      </c>
      <c r="J9" s="44">
        <v>893</v>
      </c>
      <c r="K9" s="38">
        <f t="shared" si="1"/>
        <v>39320</v>
      </c>
      <c r="L9"/>
      <c r="M9"/>
      <c r="N9"/>
    </row>
    <row r="10" spans="1:14" ht="16.5" customHeight="1">
      <c r="A10" s="22" t="s">
        <v>31</v>
      </c>
      <c r="B10" s="44">
        <v>3</v>
      </c>
      <c r="C10" s="44">
        <v>0</v>
      </c>
      <c r="D10" s="44">
        <v>3</v>
      </c>
      <c r="E10" s="44">
        <v>62</v>
      </c>
      <c r="F10" s="44">
        <v>8</v>
      </c>
      <c r="G10" s="44">
        <v>2</v>
      </c>
      <c r="H10" s="44">
        <v>0</v>
      </c>
      <c r="I10" s="44">
        <v>32</v>
      </c>
      <c r="J10" s="44">
        <v>0</v>
      </c>
      <c r="K10" s="38">
        <f t="shared" si="1"/>
        <v>110</v>
      </c>
      <c r="L10"/>
      <c r="M10"/>
      <c r="N10"/>
    </row>
    <row r="11" spans="1:14" ht="16.5" customHeight="1">
      <c r="A11" s="43" t="s">
        <v>67</v>
      </c>
      <c r="B11" s="42">
        <v>88129</v>
      </c>
      <c r="C11" s="42">
        <v>64881</v>
      </c>
      <c r="D11" s="42">
        <v>94399</v>
      </c>
      <c r="E11" s="42">
        <v>43929</v>
      </c>
      <c r="F11" s="42">
        <v>75678</v>
      </c>
      <c r="G11" s="42">
        <v>71887</v>
      </c>
      <c r="H11" s="42">
        <v>84611</v>
      </c>
      <c r="I11" s="42">
        <v>111272</v>
      </c>
      <c r="J11" s="42">
        <v>26955</v>
      </c>
      <c r="K11" s="38">
        <f t="shared" si="1"/>
        <v>661741</v>
      </c>
      <c r="L11" s="59"/>
      <c r="M11" s="59"/>
      <c r="N11" s="59"/>
    </row>
    <row r="12" spans="1:14" ht="16.5" customHeight="1">
      <c r="A12" s="22" t="s">
        <v>78</v>
      </c>
      <c r="B12" s="42">
        <v>8213</v>
      </c>
      <c r="C12" s="42">
        <v>5975</v>
      </c>
      <c r="D12" s="42">
        <v>9630</v>
      </c>
      <c r="E12" s="42">
        <v>5730</v>
      </c>
      <c r="F12" s="42">
        <v>6331</v>
      </c>
      <c r="G12" s="42">
        <v>4491</v>
      </c>
      <c r="H12" s="42">
        <v>4774</v>
      </c>
      <c r="I12" s="42">
        <v>7065</v>
      </c>
      <c r="J12" s="42">
        <v>1271</v>
      </c>
      <c r="K12" s="38">
        <f t="shared" si="1"/>
        <v>53480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79916</v>
      </c>
      <c r="C13" s="42">
        <f>+C11-C12</f>
        <v>58906</v>
      </c>
      <c r="D13" s="42">
        <f>+D11-D12</f>
        <v>84769</v>
      </c>
      <c r="E13" s="42">
        <f aca="true" t="shared" si="3" ref="E13:J13">+E11-E12</f>
        <v>38199</v>
      </c>
      <c r="F13" s="42">
        <f t="shared" si="3"/>
        <v>69347</v>
      </c>
      <c r="G13" s="42">
        <f t="shared" si="3"/>
        <v>67396</v>
      </c>
      <c r="H13" s="42">
        <f t="shared" si="3"/>
        <v>79837</v>
      </c>
      <c r="I13" s="42">
        <f t="shared" si="3"/>
        <v>104207</v>
      </c>
      <c r="J13" s="42">
        <f t="shared" si="3"/>
        <v>25684</v>
      </c>
      <c r="K13" s="38">
        <f t="shared" si="1"/>
        <v>608261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1.459710144832768</v>
      </c>
      <c r="C18" s="39">
        <v>1.604815855935502</v>
      </c>
      <c r="D18" s="39">
        <v>1.365678722080663</v>
      </c>
      <c r="E18" s="39">
        <v>1.750513677668992</v>
      </c>
      <c r="F18" s="39">
        <v>1.309888248598227</v>
      </c>
      <c r="G18" s="39">
        <v>1.488265156818641</v>
      </c>
      <c r="H18" s="39">
        <v>1.445134275895224</v>
      </c>
      <c r="I18" s="39">
        <v>1.417673260631173</v>
      </c>
      <c r="J18" s="39">
        <v>1.385982010566248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643618.23</v>
      </c>
      <c r="C20" s="36">
        <f aca="true" t="shared" si="4" ref="C20:J20">SUM(C21:C29)</f>
        <v>593504.5</v>
      </c>
      <c r="D20" s="36">
        <f t="shared" si="4"/>
        <v>796458.1300000001</v>
      </c>
      <c r="E20" s="36">
        <f t="shared" si="4"/>
        <v>423854.24</v>
      </c>
      <c r="F20" s="36">
        <f t="shared" si="4"/>
        <v>556369.56</v>
      </c>
      <c r="G20" s="36">
        <f t="shared" si="4"/>
        <v>592090.9800000001</v>
      </c>
      <c r="H20" s="36">
        <f t="shared" si="4"/>
        <v>541704.4700000001</v>
      </c>
      <c r="I20" s="36">
        <f t="shared" si="4"/>
        <v>760715.25</v>
      </c>
      <c r="J20" s="36">
        <f t="shared" si="4"/>
        <v>190559.49</v>
      </c>
      <c r="K20" s="36">
        <f aca="true" t="shared" si="5" ref="K20:K29">SUM(B20:J20)</f>
        <v>5098874.850000001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423294.45</v>
      </c>
      <c r="C21" s="58">
        <f>ROUND((C15+C16)*C7,2)</f>
        <v>351797.92</v>
      </c>
      <c r="D21" s="58">
        <f aca="true" t="shared" si="6" ref="D21:J21">ROUND((D15+D16)*D7,2)</f>
        <v>554254.3</v>
      </c>
      <c r="E21" s="58">
        <f t="shared" si="6"/>
        <v>227207.58</v>
      </c>
      <c r="F21" s="58">
        <f t="shared" si="6"/>
        <v>407454.85</v>
      </c>
      <c r="G21" s="58">
        <f t="shared" si="6"/>
        <v>382735.92</v>
      </c>
      <c r="H21" s="58">
        <f t="shared" si="6"/>
        <v>354523.83</v>
      </c>
      <c r="I21" s="58">
        <f t="shared" si="6"/>
        <v>483980.16</v>
      </c>
      <c r="J21" s="58">
        <f t="shared" si="6"/>
        <v>129515.48</v>
      </c>
      <c r="K21" s="30">
        <f t="shared" si="5"/>
        <v>3314764.49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194592.75</v>
      </c>
      <c r="C22" s="30">
        <f t="shared" si="7"/>
        <v>212772.96</v>
      </c>
      <c r="D22" s="30">
        <f t="shared" si="7"/>
        <v>202679</v>
      </c>
      <c r="E22" s="30">
        <f t="shared" si="7"/>
        <v>170522.4</v>
      </c>
      <c r="F22" s="30">
        <f t="shared" si="7"/>
        <v>126265.47</v>
      </c>
      <c r="G22" s="30">
        <f t="shared" si="7"/>
        <v>186876.61</v>
      </c>
      <c r="H22" s="30">
        <f t="shared" si="7"/>
        <v>157810.71</v>
      </c>
      <c r="I22" s="30">
        <f t="shared" si="7"/>
        <v>202145.57</v>
      </c>
      <c r="J22" s="30">
        <f t="shared" si="7"/>
        <v>49990.65</v>
      </c>
      <c r="K22" s="30">
        <f t="shared" si="5"/>
        <v>1503656.1199999999</v>
      </c>
      <c r="L22"/>
      <c r="M22"/>
      <c r="N22"/>
    </row>
    <row r="23" spans="1:14" ht="16.5" customHeight="1">
      <c r="A23" s="18" t="s">
        <v>26</v>
      </c>
      <c r="B23" s="30">
        <v>21445.65</v>
      </c>
      <c r="C23" s="30">
        <v>23096.62</v>
      </c>
      <c r="D23" s="30">
        <v>31289.06</v>
      </c>
      <c r="E23" s="30">
        <v>19195.38</v>
      </c>
      <c r="F23" s="30">
        <v>18948.23</v>
      </c>
      <c r="G23" s="30">
        <v>18619.3</v>
      </c>
      <c r="H23" s="30">
        <v>23831.09</v>
      </c>
      <c r="I23" s="30">
        <v>31156.95</v>
      </c>
      <c r="J23" s="30">
        <v>8464.08</v>
      </c>
      <c r="K23" s="30">
        <f t="shared" si="5"/>
        <v>196046.36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1263.46</v>
      </c>
      <c r="C26" s="30">
        <v>1165.43</v>
      </c>
      <c r="D26" s="30">
        <v>1562.99</v>
      </c>
      <c r="E26" s="30">
        <v>833.23</v>
      </c>
      <c r="F26" s="30">
        <v>1091.91</v>
      </c>
      <c r="G26" s="30">
        <v>1162.71</v>
      </c>
      <c r="H26" s="30">
        <v>1064.68</v>
      </c>
      <c r="I26" s="30">
        <v>1494.91</v>
      </c>
      <c r="J26" s="30">
        <v>373.05</v>
      </c>
      <c r="K26" s="30">
        <f t="shared" si="5"/>
        <v>10012.37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685.42</v>
      </c>
      <c r="H28" s="30">
        <v>695.63</v>
      </c>
      <c r="I28" s="30">
        <v>987.27</v>
      </c>
      <c r="J28" s="30">
        <v>327.92</v>
      </c>
      <c r="K28" s="30">
        <f t="shared" si="5"/>
        <v>6604.41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37102.56</v>
      </c>
      <c r="J29" s="30">
        <v>0</v>
      </c>
      <c r="K29" s="30">
        <f t="shared" si="5"/>
        <v>37102.56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-24741.2</v>
      </c>
      <c r="C32" s="30">
        <f t="shared" si="8"/>
        <v>-26602.4</v>
      </c>
      <c r="D32" s="30">
        <f t="shared" si="8"/>
        <v>-537549.83</v>
      </c>
      <c r="E32" s="30">
        <f t="shared" si="8"/>
        <v>-15558.4</v>
      </c>
      <c r="F32" s="30">
        <f t="shared" si="8"/>
        <v>-21353.2</v>
      </c>
      <c r="G32" s="30">
        <f t="shared" si="8"/>
        <v>-13226.4</v>
      </c>
      <c r="H32" s="30">
        <f t="shared" si="8"/>
        <v>-389074.8</v>
      </c>
      <c r="I32" s="30">
        <f t="shared" si="8"/>
        <v>-28366.8</v>
      </c>
      <c r="J32" s="30">
        <f t="shared" si="8"/>
        <v>-118701.70999999999</v>
      </c>
      <c r="K32" s="30">
        <f aca="true" t="shared" si="9" ref="K32:K40">SUM(B32:J32)</f>
        <v>-1175174.74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-24741.2</v>
      </c>
      <c r="C33" s="30">
        <f t="shared" si="10"/>
        <v>-26602.4</v>
      </c>
      <c r="D33" s="30">
        <f t="shared" si="10"/>
        <v>-28155.6</v>
      </c>
      <c r="E33" s="30">
        <f t="shared" si="10"/>
        <v>-15558.4</v>
      </c>
      <c r="F33" s="30">
        <f t="shared" si="10"/>
        <v>-21353.2</v>
      </c>
      <c r="G33" s="30">
        <f t="shared" si="10"/>
        <v>-13226.4</v>
      </c>
      <c r="H33" s="30">
        <f t="shared" si="10"/>
        <v>-11074.8</v>
      </c>
      <c r="I33" s="30">
        <f t="shared" si="10"/>
        <v>-28366.8</v>
      </c>
      <c r="J33" s="30">
        <f t="shared" si="10"/>
        <v>-3929.2</v>
      </c>
      <c r="K33" s="30">
        <f t="shared" si="9"/>
        <v>-173008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-24741.2</v>
      </c>
      <c r="C34" s="30">
        <f t="shared" si="11"/>
        <v>-26602.4</v>
      </c>
      <c r="D34" s="30">
        <f t="shared" si="11"/>
        <v>-28155.6</v>
      </c>
      <c r="E34" s="30">
        <f t="shared" si="11"/>
        <v>-15558.4</v>
      </c>
      <c r="F34" s="30">
        <f t="shared" si="11"/>
        <v>-21353.2</v>
      </c>
      <c r="G34" s="30">
        <f t="shared" si="11"/>
        <v>-13226.4</v>
      </c>
      <c r="H34" s="30">
        <f t="shared" si="11"/>
        <v>-11074.8</v>
      </c>
      <c r="I34" s="30">
        <f t="shared" si="11"/>
        <v>-28366.8</v>
      </c>
      <c r="J34" s="30">
        <f t="shared" si="11"/>
        <v>-3929.2</v>
      </c>
      <c r="K34" s="30">
        <f t="shared" si="9"/>
        <v>-173008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-114772.51</v>
      </c>
      <c r="K38" s="30">
        <f t="shared" si="9"/>
        <v>-1002166.74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618877.03</v>
      </c>
      <c r="C55" s="27">
        <f t="shared" si="15"/>
        <v>566902.1</v>
      </c>
      <c r="D55" s="27">
        <f t="shared" si="15"/>
        <v>258908.30000000016</v>
      </c>
      <c r="E55" s="27">
        <f t="shared" si="15"/>
        <v>408295.83999999997</v>
      </c>
      <c r="F55" s="27">
        <f t="shared" si="15"/>
        <v>535016.3600000001</v>
      </c>
      <c r="G55" s="27">
        <f t="shared" si="15"/>
        <v>578864.5800000001</v>
      </c>
      <c r="H55" s="27">
        <f t="shared" si="15"/>
        <v>152629.6700000001</v>
      </c>
      <c r="I55" s="27">
        <f t="shared" si="15"/>
        <v>732348.45</v>
      </c>
      <c r="J55" s="27">
        <f t="shared" si="15"/>
        <v>71857.78</v>
      </c>
      <c r="K55" s="20">
        <f>SUM(B55:J55)</f>
        <v>3923700.11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618877.03</v>
      </c>
      <c r="C61" s="10">
        <f t="shared" si="17"/>
        <v>566902.1000886399</v>
      </c>
      <c r="D61" s="10">
        <f t="shared" si="17"/>
        <v>258908.3040870052</v>
      </c>
      <c r="E61" s="10">
        <f t="shared" si="17"/>
        <v>408295.83644439594</v>
      </c>
      <c r="F61" s="10">
        <f t="shared" si="17"/>
        <v>535016.3598093301</v>
      </c>
      <c r="G61" s="10">
        <f t="shared" si="17"/>
        <v>578864.583991792</v>
      </c>
      <c r="H61" s="10">
        <f t="shared" si="17"/>
        <v>152629.66832089203</v>
      </c>
      <c r="I61" s="10">
        <f>SUM(I62:I74)</f>
        <v>732348.45</v>
      </c>
      <c r="J61" s="10">
        <f t="shared" si="17"/>
        <v>71857.77536127245</v>
      </c>
      <c r="K61" s="5">
        <f>SUM(K62:K74)</f>
        <v>3923700.1081033275</v>
      </c>
      <c r="L61" s="9"/>
    </row>
    <row r="62" spans="1:12" ht="16.5" customHeight="1">
      <c r="A62" s="7" t="s">
        <v>56</v>
      </c>
      <c r="B62" s="8">
        <v>542693.27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542693.27</v>
      </c>
      <c r="L62"/>
    </row>
    <row r="63" spans="1:12" ht="16.5" customHeight="1">
      <c r="A63" s="7" t="s">
        <v>57</v>
      </c>
      <c r="B63" s="8">
        <v>76183.76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76183.76</v>
      </c>
      <c r="L63"/>
    </row>
    <row r="64" spans="1:12" ht="16.5" customHeight="1">
      <c r="A64" s="7" t="s">
        <v>4</v>
      </c>
      <c r="B64" s="6">
        <v>0</v>
      </c>
      <c r="C64" s="8">
        <v>566902.1000886399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566902.1000886399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258908.3040870052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258908.3040870052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408295.83644439594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408295.83644439594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535016.3598093301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535016.3598093301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578864.583991792</v>
      </c>
      <c r="H68" s="6">
        <v>0</v>
      </c>
      <c r="I68" s="6">
        <v>0</v>
      </c>
      <c r="J68" s="6">
        <v>0</v>
      </c>
      <c r="K68" s="5">
        <f t="shared" si="18"/>
        <v>578864.583991792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152629.66832089203</v>
      </c>
      <c r="I69" s="6">
        <v>0</v>
      </c>
      <c r="J69" s="6">
        <v>0</v>
      </c>
      <c r="K69" s="5">
        <f t="shared" si="18"/>
        <v>152629.66832089203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297479.94</v>
      </c>
      <c r="J71" s="6">
        <v>0</v>
      </c>
      <c r="K71" s="5">
        <f t="shared" si="18"/>
        <v>297479.94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434868.51</v>
      </c>
      <c r="J72" s="6">
        <v>0</v>
      </c>
      <c r="K72" s="5">
        <f t="shared" si="18"/>
        <v>434868.51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71857.77536127245</v>
      </c>
      <c r="K73" s="5">
        <f t="shared" si="18"/>
        <v>71857.77536127245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2023-10-19T18:28:06Z</dcterms:modified>
  <cp:category/>
  <cp:version/>
  <cp:contentType/>
  <cp:contentStatus/>
</cp:coreProperties>
</file>