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<sst xmlns="http://schemas.openxmlformats.org/spreadsheetml/2006/main" count="83" uniqueCount="82">
  <si>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</si>
  <si>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</si>
  <si>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</si>
  <si>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</si>
  <si>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</si>
  <si>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</si>
  <si>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</si>
  <si>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</si>
  <si>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</si>
  <si>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</si>
  <si>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</si>
  <si>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</si>
  <si>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</si>
  <si>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</si>
  <si>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</si>
  <si>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</si>
  <si>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</si>
  <si>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</si>
  <si>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</si>
  <si>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</si>
  <si>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</si>
  <si>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</si>
  <si>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</si>
  <si>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</si>
  <si>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</si>
  <si>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</si>
  <si>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</si>
  <si>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</si>
  <si>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</si>
  <si>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</si>
  <si>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</si>
  <si>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</si>
  <si>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</si>
  <si>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</si>
  <si>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</si>
  <si>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</si>
  <si>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</si>
  <si>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</si>
  <si>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</si>
  <si>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</si>
  <si>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</si>
  <si>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</si>
  <si>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</si>
  <si>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</si>
  <si>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</si>
  <si>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</si>
  <si>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</si>
  <si>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</si>
  <si>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</si>
  <si>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</si>
  <si>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</si>
  <si>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</si>
  <si>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</si>
  <si>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</si>
  <si>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</si>
  <si>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</si>
  <si>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</si>
  <si>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</si>
  <si>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</si>
  <si>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</si>
  <si>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</si>
  <si>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</si>
  <si>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</si>
  <si>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</si>
  <si>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</si>
  <si>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</si>
  <si>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</si>
  <si>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</si>
  <si>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</si>
  <si>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</si>
  <si>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</si>
  <si>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</si>
  <si>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</si>
  <si>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</si>
  <si>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</si>
  <si>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</si>
  <si>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</si>
  <si>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</si>
  <si>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</si>
  <si>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14/10/23 - VENCIMENTO 20/10/23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</si>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</sst>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162170</v>
      </c>
      <c r="C7" s="46">
        <f aca="true" t="shared" si="0" ref="C7:J7">+C8+C11</f>
        <v>137859</v>
      </c>
      <c r="D7" s="46">
        <f t="shared" si="0"/>
        <v>186502</v>
      </c>
      <c r="E7" s="46">
        <f t="shared" si="0"/>
        <v>88933</v>
      </c>
      <c r="F7" s="46">
        <f t="shared" si="0"/>
        <v>126686</v>
      </c>
      <c r="G7" s="46">
        <f t="shared" si="0"/>
        <v>134301</v>
      </c>
      <c r="H7" s="46">
        <f t="shared" si="0"/>
        <v>153093</v>
      </c>
      <c r="I7" s="46">
        <f t="shared" si="0"/>
        <v>189027</v>
      </c>
      <c r="J7" s="46">
        <f t="shared" si="0"/>
        <v>46574</v>
      </c>
      <c r="K7" s="38">
        <f aca="true" t="shared" si="1" ref="K7:K13">SUM(B7:J7)</f>
        <v>1225145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9278</v>
      </c>
      <c r="C8" s="44">
        <f t="shared" si="2"/>
        <v>11261</v>
      </c>
      <c r="D8" s="44">
        <f t="shared" si="2"/>
        <v>11306</v>
      </c>
      <c r="E8" s="44">
        <f t="shared" si="2"/>
        <v>6534</v>
      </c>
      <c r="F8" s="44">
        <f t="shared" si="2"/>
        <v>6971</v>
      </c>
      <c r="G8" s="44">
        <f t="shared" si="2"/>
        <v>4482</v>
      </c>
      <c r="H8" s="44">
        <f t="shared" si="2"/>
        <v>3706</v>
      </c>
      <c r="I8" s="44">
        <f t="shared" si="2"/>
        <v>9417</v>
      </c>
      <c r="J8" s="44">
        <f t="shared" si="2"/>
        <v>1199</v>
      </c>
      <c r="K8" s="38">
        <f t="shared" si="1"/>
        <v>64154</v>
      </c>
      <c r="L8"/>
      <c r="M8"/>
      <c r="N8"/>
    </row>
    <row r="9" spans="1:14" ht="16.5" customHeight="1">
      <c r="A9" s="22" t="s">
        <v>32</v>
      </c>
      <c r="B9" s="44">
        <v>9250</v>
      </c>
      <c r="C9" s="44">
        <v>11260</v>
      </c>
      <c r="D9" s="44">
        <v>11304</v>
      </c>
      <c r="E9" s="44">
        <v>6359</v>
      </c>
      <c r="F9" s="44">
        <v>6961</v>
      </c>
      <c r="G9" s="44">
        <v>4480</v>
      </c>
      <c r="H9" s="44">
        <v>3706</v>
      </c>
      <c r="I9" s="44">
        <v>9381</v>
      </c>
      <c r="J9" s="44">
        <v>1199</v>
      </c>
      <c r="K9" s="38">
        <f t="shared" si="1"/>
        <v>63900</v>
      </c>
      <c r="L9"/>
      <c r="M9"/>
      <c r="N9"/>
    </row>
    <row r="10" spans="1:14" ht="16.5" customHeight="1">
      <c r="A10" s="22" t="s">
        <v>31</v>
      </c>
      <c r="B10" s="44">
        <v>28</v>
      </c>
      <c r="C10" s="44">
        <v>1</v>
      </c>
      <c r="D10" s="44">
        <v>2</v>
      </c>
      <c r="E10" s="44">
        <v>175</v>
      </c>
      <c r="F10" s="44">
        <v>10</v>
      </c>
      <c r="G10" s="44">
        <v>2</v>
      </c>
      <c r="H10" s="44">
        <v>0</v>
      </c>
      <c r="I10" s="44">
        <v>36</v>
      </c>
      <c r="J10" s="44">
        <v>0</v>
      </c>
      <c r="K10" s="38">
        <f t="shared" si="1"/>
        <v>254</v>
      </c>
      <c r="L10"/>
      <c r="M10"/>
      <c r="N10"/>
    </row>
    <row r="11" spans="1:14" ht="16.5" customHeight="1">
      <c r="A11" s="43" t="s">
        <v>67</v>
      </c>
      <c r="B11" s="42">
        <v>152892</v>
      </c>
      <c r="C11" s="42">
        <v>126598</v>
      </c>
      <c r="D11" s="42">
        <v>175196</v>
      </c>
      <c r="E11" s="42">
        <v>82399</v>
      </c>
      <c r="F11" s="42">
        <v>119715</v>
      </c>
      <c r="G11" s="42">
        <v>129819</v>
      </c>
      <c r="H11" s="42">
        <v>149387</v>
      </c>
      <c r="I11" s="42">
        <v>179610</v>
      </c>
      <c r="J11" s="42">
        <v>45375</v>
      </c>
      <c r="K11" s="38">
        <f t="shared" si="1"/>
        <v>1160991</v>
      </c>
      <c r="L11" s="59"/>
      <c r="M11" s="59"/>
      <c r="N11" s="59"/>
    </row>
    <row r="12" spans="1:14" ht="16.5" customHeight="1">
      <c r="A12" s="22" t="s">
        <v>78</v>
      </c>
      <c r="B12" s="42">
        <v>12313</v>
      </c>
      <c r="C12" s="42">
        <v>10494</v>
      </c>
      <c r="D12" s="42">
        <v>14771</v>
      </c>
      <c r="E12" s="42">
        <v>8701</v>
      </c>
      <c r="F12" s="42">
        <v>7966</v>
      </c>
      <c r="G12" s="42">
        <v>7293</v>
      </c>
      <c r="H12" s="42">
        <v>6960</v>
      </c>
      <c r="I12" s="42">
        <v>9658</v>
      </c>
      <c r="J12" s="42">
        <v>1903</v>
      </c>
      <c r="K12" s="38">
        <f t="shared" si="1"/>
        <v>80059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140579</v>
      </c>
      <c r="C13" s="42">
        <f>+C11-C12</f>
        <v>116104</v>
      </c>
      <c r="D13" s="42">
        <f>+D11-D12</f>
        <v>160425</v>
      </c>
      <c r="E13" s="42">
        <f aca="true" t="shared" si="3" ref="E13:J13">+E11-E12</f>
        <v>73698</v>
      </c>
      <c r="F13" s="42">
        <f t="shared" si="3"/>
        <v>111749</v>
      </c>
      <c r="G13" s="42">
        <f t="shared" si="3"/>
        <v>122526</v>
      </c>
      <c r="H13" s="42">
        <f t="shared" si="3"/>
        <v>142427</v>
      </c>
      <c r="I13" s="42">
        <f t="shared" si="3"/>
        <v>169952</v>
      </c>
      <c r="J13" s="42">
        <f t="shared" si="3"/>
        <v>43472</v>
      </c>
      <c r="K13" s="38">
        <f t="shared" si="1"/>
        <v>1080932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1.53270411465315</v>
      </c>
      <c r="C18" s="39">
        <v>1.620501117570514</v>
      </c>
      <c r="D18" s="39">
        <v>1.381060515382528</v>
      </c>
      <c r="E18" s="39">
        <v>1.80641154600324</v>
      </c>
      <c r="F18" s="39">
        <v>1.323163090744459</v>
      </c>
      <c r="G18" s="39">
        <v>1.481854479627927</v>
      </c>
      <c r="H18" s="39">
        <v>1.440224852488347</v>
      </c>
      <c r="I18" s="39">
        <v>1.425293375370209</v>
      </c>
      <c r="J18" s="39">
        <v>1.393030446456799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1154752.4899999998</v>
      </c>
      <c r="C20" s="36">
        <f aca="true" t="shared" si="4" ref="C20:J20">SUM(C21:C29)</f>
        <v>1148435.2500000002</v>
      </c>
      <c r="D20" s="36">
        <f t="shared" si="4"/>
        <v>1465729.47</v>
      </c>
      <c r="E20" s="36">
        <f t="shared" si="4"/>
        <v>798732.22</v>
      </c>
      <c r="F20" s="36">
        <f t="shared" si="4"/>
        <v>875414.9800000002</v>
      </c>
      <c r="G20" s="36">
        <f t="shared" si="4"/>
        <v>1051458.21</v>
      </c>
      <c r="H20" s="36">
        <f t="shared" si="4"/>
        <v>935180.4800000001</v>
      </c>
      <c r="I20" s="36">
        <f t="shared" si="4"/>
        <v>1189738.0500000003</v>
      </c>
      <c r="J20" s="36">
        <f t="shared" si="4"/>
        <v>313840.39999999997</v>
      </c>
      <c r="K20" s="36">
        <f aca="true" t="shared" si="5" ref="K20:K29">SUM(B20:J20)</f>
        <v>8933281.55</v>
      </c>
      <c r="L20"/>
      <c r="M20"/>
      <c r="N20"/>
    </row>
    <row r="21" spans="1:14" ht="16.5" customHeight="1">
      <c r="A21" s="35" t="s">
        <v>28</v>
      </c>
      <c r="B21" s="58">
        <f>ROUND((B15+B16)*B7,2)</f>
        <v>732181.33</v>
      </c>
      <c r="C21" s="58">
        <f>ROUND((C15+C16)*C7,2)</f>
        <v>683780.64</v>
      </c>
      <c r="D21" s="58">
        <f aca="true" t="shared" si="6" ref="D21:J21">ROUND((D15+D16)*D7,2)</f>
        <v>1025481.25</v>
      </c>
      <c r="E21" s="58">
        <f t="shared" si="6"/>
        <v>425153.1</v>
      </c>
      <c r="F21" s="58">
        <f t="shared" si="6"/>
        <v>640917.14</v>
      </c>
      <c r="G21" s="58">
        <f t="shared" si="6"/>
        <v>686318.4</v>
      </c>
      <c r="H21" s="58">
        <f t="shared" si="6"/>
        <v>622935.42</v>
      </c>
      <c r="I21" s="58">
        <f t="shared" si="6"/>
        <v>776938.78</v>
      </c>
      <c r="J21" s="58">
        <f t="shared" si="6"/>
        <v>216606.36</v>
      </c>
      <c r="K21" s="30">
        <f t="shared" si="5"/>
        <v>5810312.420000001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390036.01</v>
      </c>
      <c r="C22" s="30">
        <f t="shared" si="7"/>
        <v>424286.65</v>
      </c>
      <c r="D22" s="30">
        <f t="shared" si="7"/>
        <v>390770.41</v>
      </c>
      <c r="E22" s="30">
        <f t="shared" si="7"/>
        <v>342848.37</v>
      </c>
      <c r="F22" s="30">
        <f t="shared" si="7"/>
        <v>207120.76</v>
      </c>
      <c r="G22" s="30">
        <f t="shared" si="7"/>
        <v>330705.6</v>
      </c>
      <c r="H22" s="30">
        <f t="shared" si="7"/>
        <v>274231.65</v>
      </c>
      <c r="I22" s="30">
        <f t="shared" si="7"/>
        <v>330426.92</v>
      </c>
      <c r="J22" s="30">
        <f t="shared" si="7"/>
        <v>85132.89</v>
      </c>
      <c r="K22" s="30">
        <f t="shared" si="5"/>
        <v>2775559.26</v>
      </c>
      <c r="L22"/>
      <c r="M22"/>
      <c r="N22"/>
    </row>
    <row r="23" spans="1:14" ht="16.5" customHeight="1">
      <c r="A23" s="18" t="s">
        <v>26</v>
      </c>
      <c r="B23" s="30">
        <v>28225.26</v>
      </c>
      <c r="C23" s="30">
        <v>34413.87</v>
      </c>
      <c r="D23" s="30">
        <v>41168.52</v>
      </c>
      <c r="E23" s="30">
        <v>23744.69</v>
      </c>
      <c r="F23" s="30">
        <v>23790.43</v>
      </c>
      <c r="G23" s="30">
        <v>30564.17</v>
      </c>
      <c r="H23" s="30">
        <v>32496.35</v>
      </c>
      <c r="I23" s="30">
        <v>39075.09</v>
      </c>
      <c r="J23" s="30">
        <v>9533.66</v>
      </c>
      <c r="K23" s="30">
        <f t="shared" si="5"/>
        <v>263012.04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1287.97</v>
      </c>
      <c r="C26" s="30">
        <v>1282.52</v>
      </c>
      <c r="D26" s="30">
        <v>1636.51</v>
      </c>
      <c r="E26" s="30">
        <v>890.41</v>
      </c>
      <c r="F26" s="30">
        <v>977.55</v>
      </c>
      <c r="G26" s="30">
        <v>1173.6</v>
      </c>
      <c r="H26" s="30">
        <v>1042.9</v>
      </c>
      <c r="I26" s="30">
        <v>1328.81</v>
      </c>
      <c r="J26" s="30">
        <v>351.26</v>
      </c>
      <c r="K26" s="30">
        <f t="shared" si="5"/>
        <v>9971.529999999999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37133.35</v>
      </c>
      <c r="J29" s="30">
        <v>0</v>
      </c>
      <c r="K29" s="30">
        <f t="shared" si="5"/>
        <v>37133.35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-40700</v>
      </c>
      <c r="C32" s="30">
        <f t="shared" si="8"/>
        <v>-49544</v>
      </c>
      <c r="D32" s="30">
        <f t="shared" si="8"/>
        <v>-1117131.83</v>
      </c>
      <c r="E32" s="30">
        <f t="shared" si="8"/>
        <v>-27979.6</v>
      </c>
      <c r="F32" s="30">
        <f t="shared" si="8"/>
        <v>-30628.4</v>
      </c>
      <c r="G32" s="30">
        <f t="shared" si="8"/>
        <v>-19712</v>
      </c>
      <c r="H32" s="30">
        <f t="shared" si="8"/>
        <v>-709306.4</v>
      </c>
      <c r="I32" s="30">
        <f t="shared" si="8"/>
        <v>-41276.4</v>
      </c>
      <c r="J32" s="30">
        <f t="shared" si="8"/>
        <v>-228048.11000000002</v>
      </c>
      <c r="K32" s="30">
        <f aca="true" t="shared" si="9" ref="K32:K40">SUM(B32:J32)</f>
        <v>-2264326.7399999998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-40700</v>
      </c>
      <c r="C33" s="30">
        <f t="shared" si="10"/>
        <v>-49544</v>
      </c>
      <c r="D33" s="30">
        <f t="shared" si="10"/>
        <v>-49737.6</v>
      </c>
      <c r="E33" s="30">
        <f t="shared" si="10"/>
        <v>-27979.6</v>
      </c>
      <c r="F33" s="30">
        <f t="shared" si="10"/>
        <v>-30628.4</v>
      </c>
      <c r="G33" s="30">
        <f t="shared" si="10"/>
        <v>-19712</v>
      </c>
      <c r="H33" s="30">
        <f t="shared" si="10"/>
        <v>-16306.4</v>
      </c>
      <c r="I33" s="30">
        <f t="shared" si="10"/>
        <v>-41276.4</v>
      </c>
      <c r="J33" s="30">
        <f t="shared" si="10"/>
        <v>-5275.6</v>
      </c>
      <c r="K33" s="30">
        <f t="shared" si="9"/>
        <v>-281160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-40700</v>
      </c>
      <c r="C34" s="30">
        <f t="shared" si="11"/>
        <v>-49544</v>
      </c>
      <c r="D34" s="30">
        <f t="shared" si="11"/>
        <v>-49737.6</v>
      </c>
      <c r="E34" s="30">
        <f t="shared" si="11"/>
        <v>-27979.6</v>
      </c>
      <c r="F34" s="30">
        <f t="shared" si="11"/>
        <v>-30628.4</v>
      </c>
      <c r="G34" s="30">
        <f t="shared" si="11"/>
        <v>-19712</v>
      </c>
      <c r="H34" s="30">
        <f t="shared" si="11"/>
        <v>-16306.4</v>
      </c>
      <c r="I34" s="30">
        <f t="shared" si="11"/>
        <v>-41276.4</v>
      </c>
      <c r="J34" s="30">
        <f t="shared" si="11"/>
        <v>-5275.6</v>
      </c>
      <c r="K34" s="30">
        <f t="shared" si="9"/>
        <v>-281160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1114052.4899999998</v>
      </c>
      <c r="C55" s="27">
        <f t="shared" si="15"/>
        <v>1098891.2500000002</v>
      </c>
      <c r="D55" s="27">
        <f t="shared" si="15"/>
        <v>348597.6399999999</v>
      </c>
      <c r="E55" s="27">
        <f t="shared" si="15"/>
        <v>770752.62</v>
      </c>
      <c r="F55" s="27">
        <f t="shared" si="15"/>
        <v>844786.5800000002</v>
      </c>
      <c r="G55" s="27">
        <f t="shared" si="15"/>
        <v>1031746.21</v>
      </c>
      <c r="H55" s="27">
        <f t="shared" si="15"/>
        <v>225874.08000000007</v>
      </c>
      <c r="I55" s="27">
        <f t="shared" si="15"/>
        <v>1148461.6500000004</v>
      </c>
      <c r="J55" s="27">
        <f t="shared" si="15"/>
        <v>85792.28999999995</v>
      </c>
      <c r="K55" s="20">
        <f>SUM(B55:J55)</f>
        <v>6668954.8100000005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1114052.48</v>
      </c>
      <c r="C61" s="10">
        <f t="shared" si="17"/>
        <v>1098891.2512448651</v>
      </c>
      <c r="D61" s="10">
        <f t="shared" si="17"/>
        <v>348597.643555488</v>
      </c>
      <c r="E61" s="10">
        <f t="shared" si="17"/>
        <v>770752.6186576929</v>
      </c>
      <c r="F61" s="10">
        <f t="shared" si="17"/>
        <v>844786.5838450051</v>
      </c>
      <c r="G61" s="10">
        <f t="shared" si="17"/>
        <v>1031746.205471905</v>
      </c>
      <c r="H61" s="10">
        <f t="shared" si="17"/>
        <v>225874.08332423202</v>
      </c>
      <c r="I61" s="10">
        <f>SUM(I62:I74)</f>
        <v>1148461.65</v>
      </c>
      <c r="J61" s="10">
        <f t="shared" si="17"/>
        <v>85792.29436387907</v>
      </c>
      <c r="K61" s="5">
        <f>SUM(K62:K74)</f>
        <v>6668954.810463067</v>
      </c>
      <c r="L61" s="9"/>
    </row>
    <row r="62" spans="1:12" ht="16.5" customHeight="1">
      <c r="A62" s="7" t="s">
        <v>56</v>
      </c>
      <c r="B62" s="8">
        <v>975798.57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975798.57</v>
      </c>
      <c r="L62"/>
    </row>
    <row r="63" spans="1:12" ht="16.5" customHeight="1">
      <c r="A63" s="7" t="s">
        <v>57</v>
      </c>
      <c r="B63" s="8">
        <v>138253.91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138253.91</v>
      </c>
      <c r="L63"/>
    </row>
    <row r="64" spans="1:12" ht="16.5" customHeight="1">
      <c r="A64" s="7" t="s">
        <v>4</v>
      </c>
      <c r="B64" s="6">
        <v>0</v>
      </c>
      <c r="C64" s="8">
        <v>1098891.2512448651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1098891.2512448651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348597.643555488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348597.643555488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770752.6186576929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770752.6186576929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844786.5838450051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844786.5838450051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1031746.205471905</v>
      </c>
      <c r="H68" s="6">
        <v>0</v>
      </c>
      <c r="I68" s="6">
        <v>0</v>
      </c>
      <c r="J68" s="6">
        <v>0</v>
      </c>
      <c r="K68" s="5">
        <f t="shared" si="18"/>
        <v>1031746.205471905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225874.08332423202</v>
      </c>
      <c r="I69" s="6">
        <v>0</v>
      </c>
      <c r="J69" s="6">
        <v>0</v>
      </c>
      <c r="K69" s="5">
        <f t="shared" si="18"/>
        <v>225874.08332423202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459384.66</v>
      </c>
      <c r="J71" s="6">
        <v>0</v>
      </c>
      <c r="K71" s="5">
        <f t="shared" si="18"/>
        <v>459384.66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689076.99</v>
      </c>
      <c r="J72" s="6">
        <v>0</v>
      </c>
      <c r="K72" s="5">
        <f t="shared" si="18"/>
        <v>689076.99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85792.29436387907</v>
      </c>
      <c r="K73" s="5">
        <f t="shared" si="18"/>
        <v>85792.29436387907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2023-10-19T18:07:25Z</dcterms:modified>
  <cp:category/>
  <cp:version/>
  <cp:contentType/>
  <cp:contentStatus/>
</cp:coreProperties>
</file>