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<sst xmlns="http://schemas.openxmlformats.org/spreadsheetml/2006/main" count="83" uniqueCount="82">
  <si>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</si>
  <si>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</si>
  <si>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</si>
  <si>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</si>
  <si>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</si>
  <si>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</si>
  <si>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</si>
  <si>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</si>
  <si>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</si>
  <si>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</si>
  <si>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</si>
  <si>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</si>
  <si>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</si>
  <si>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</si>
  <si>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</si>
  <si>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</si>
  <si>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</si>
  <si>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</si>
  <si>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</si>
  <si>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</si>
  <si>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</si>
  <si>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</si>
  <si>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</si>
  <si>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</si>
  <si>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</si>
  <si>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</si>
  <si>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</si>
  <si>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</si>
  <si>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</si>
  <si>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</si>
  <si>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</si>
  <si>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</si>
  <si>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</si>
  <si>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</si>
  <si>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</si>
  <si>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</si>
  <si>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</si>
  <si>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</si>
  <si>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</si>
  <si>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</si>
  <si>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</si>
  <si>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</si>
  <si>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</si>
  <si>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</si>
  <si>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</si>
  <si>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</si>
  <si>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</si>
  <si>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</si>
  <si>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</si>
  <si>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</si>
  <si>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</si>
  <si>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</si>
  <si>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</si>
  <si>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</si>
  <si>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</si>
  <si>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</si>
  <si>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</si>
  <si>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</si>
  <si>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</si>
  <si>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</si>
  <si>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</si>
  <si>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</si>
  <si>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</si>
  <si>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</si>
  <si>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</si>
  <si>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</si>
  <si>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</si>
  <si>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</si>
  <si>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</si>
  <si>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</si>
  <si>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</si>
  <si>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</si>
  <si>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</si>
  <si>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</si>
  <si>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</si>
  <si>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</si>
  <si>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</si>
  <si>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</si>
  <si>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</si>
  <si>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11/10/23 - VENCIMENTO 19/10/23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</si>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</sst>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352878</v>
      </c>
      <c r="C7" s="46">
        <f aca="true" t="shared" si="0" ref="C7:J7">+C8+C11</f>
        <v>288614</v>
      </c>
      <c r="D7" s="46">
        <f t="shared" si="0"/>
        <v>343400</v>
      </c>
      <c r="E7" s="46">
        <f t="shared" si="0"/>
        <v>195795</v>
      </c>
      <c r="F7" s="46">
        <f t="shared" si="0"/>
        <v>249042</v>
      </c>
      <c r="G7" s="46">
        <f t="shared" si="0"/>
        <v>239880</v>
      </c>
      <c r="H7" s="46">
        <f t="shared" si="0"/>
        <v>269983</v>
      </c>
      <c r="I7" s="46">
        <f t="shared" si="0"/>
        <v>376364</v>
      </c>
      <c r="J7" s="46">
        <f t="shared" si="0"/>
        <v>125105</v>
      </c>
      <c r="K7" s="38">
        <f aca="true" t="shared" si="1" ref="K7:K13">SUM(B7:J7)</f>
        <v>2441061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16611</v>
      </c>
      <c r="C8" s="44">
        <f t="shared" si="2"/>
        <v>17048</v>
      </c>
      <c r="D8" s="44">
        <f t="shared" si="2"/>
        <v>15499</v>
      </c>
      <c r="E8" s="44">
        <f t="shared" si="2"/>
        <v>11293</v>
      </c>
      <c r="F8" s="44">
        <f t="shared" si="2"/>
        <v>11604</v>
      </c>
      <c r="G8" s="44">
        <f t="shared" si="2"/>
        <v>6335</v>
      </c>
      <c r="H8" s="44">
        <f t="shared" si="2"/>
        <v>5329</v>
      </c>
      <c r="I8" s="44">
        <f t="shared" si="2"/>
        <v>16264</v>
      </c>
      <c r="J8" s="44">
        <f t="shared" si="2"/>
        <v>3361</v>
      </c>
      <c r="K8" s="38">
        <f t="shared" si="1"/>
        <v>103344</v>
      </c>
      <c r="L8"/>
      <c r="M8"/>
      <c r="N8"/>
    </row>
    <row r="9" spans="1:14" ht="16.5" customHeight="1">
      <c r="A9" s="22" t="s">
        <v>32</v>
      </c>
      <c r="B9" s="44">
        <v>16559</v>
      </c>
      <c r="C9" s="44">
        <v>17048</v>
      </c>
      <c r="D9" s="44">
        <v>15499</v>
      </c>
      <c r="E9" s="44">
        <v>11046</v>
      </c>
      <c r="F9" s="44">
        <v>11588</v>
      </c>
      <c r="G9" s="44">
        <v>6335</v>
      </c>
      <c r="H9" s="44">
        <v>5329</v>
      </c>
      <c r="I9" s="44">
        <v>16170</v>
      </c>
      <c r="J9" s="44">
        <v>3361</v>
      </c>
      <c r="K9" s="38">
        <f t="shared" si="1"/>
        <v>102935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0</v>
      </c>
      <c r="D10" s="44">
        <v>0</v>
      </c>
      <c r="E10" s="44">
        <v>247</v>
      </c>
      <c r="F10" s="44">
        <v>16</v>
      </c>
      <c r="G10" s="44">
        <v>0</v>
      </c>
      <c r="H10" s="44">
        <v>0</v>
      </c>
      <c r="I10" s="44">
        <v>94</v>
      </c>
      <c r="J10" s="44">
        <v>0</v>
      </c>
      <c r="K10" s="38">
        <f t="shared" si="1"/>
        <v>409</v>
      </c>
      <c r="L10"/>
      <c r="M10"/>
      <c r="N10"/>
    </row>
    <row r="11" spans="1:14" ht="16.5" customHeight="1">
      <c r="A11" s="43" t="s">
        <v>67</v>
      </c>
      <c r="B11" s="42">
        <v>336267</v>
      </c>
      <c r="C11" s="42">
        <v>271566</v>
      </c>
      <c r="D11" s="42">
        <v>327901</v>
      </c>
      <c r="E11" s="42">
        <v>184502</v>
      </c>
      <c r="F11" s="42">
        <v>237438</v>
      </c>
      <c r="G11" s="42">
        <v>233545</v>
      </c>
      <c r="H11" s="42">
        <v>264654</v>
      </c>
      <c r="I11" s="42">
        <v>360100</v>
      </c>
      <c r="J11" s="42">
        <v>121744</v>
      </c>
      <c r="K11" s="38">
        <f t="shared" si="1"/>
        <v>2337717</v>
      </c>
      <c r="L11" s="59"/>
      <c r="M11" s="59"/>
      <c r="N11" s="59"/>
    </row>
    <row r="12" spans="1:14" ht="16.5" customHeight="1">
      <c r="A12" s="22" t="s">
        <v>78</v>
      </c>
      <c r="B12" s="42">
        <v>23584</v>
      </c>
      <c r="C12" s="42">
        <v>21330</v>
      </c>
      <c r="D12" s="42">
        <v>25653</v>
      </c>
      <c r="E12" s="42">
        <v>17863</v>
      </c>
      <c r="F12" s="42">
        <v>15011</v>
      </c>
      <c r="G12" s="42">
        <v>13418</v>
      </c>
      <c r="H12" s="42">
        <v>13547</v>
      </c>
      <c r="I12" s="42">
        <v>19903</v>
      </c>
      <c r="J12" s="42">
        <v>5433</v>
      </c>
      <c r="K12" s="38">
        <f t="shared" si="1"/>
        <v>155742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312683</v>
      </c>
      <c r="C13" s="42">
        <f>+C11-C12</f>
        <v>250236</v>
      </c>
      <c r="D13" s="42">
        <f>+D11-D12</f>
        <v>302248</v>
      </c>
      <c r="E13" s="42">
        <f aca="true" t="shared" si="3" ref="E13:J13">+E11-E12</f>
        <v>166639</v>
      </c>
      <c r="F13" s="42">
        <f t="shared" si="3"/>
        <v>222427</v>
      </c>
      <c r="G13" s="42">
        <f t="shared" si="3"/>
        <v>220127</v>
      </c>
      <c r="H13" s="42">
        <f t="shared" si="3"/>
        <v>251107</v>
      </c>
      <c r="I13" s="42">
        <f t="shared" si="3"/>
        <v>340197</v>
      </c>
      <c r="J13" s="42">
        <f t="shared" si="3"/>
        <v>116311</v>
      </c>
      <c r="K13" s="38">
        <f t="shared" si="1"/>
        <v>2181975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1.092547856992316</v>
      </c>
      <c r="C18" s="39">
        <v>1.147423035421979</v>
      </c>
      <c r="D18" s="39">
        <v>1.086171174777424</v>
      </c>
      <c r="E18" s="39">
        <v>1.342522739277823</v>
      </c>
      <c r="F18" s="39">
        <v>0.99548640922236</v>
      </c>
      <c r="G18" s="39">
        <v>1.124007313572743</v>
      </c>
      <c r="H18" s="39">
        <v>1.133597466363448</v>
      </c>
      <c r="I18" s="39">
        <v>1.086280617690702</v>
      </c>
      <c r="J18" s="39">
        <v>1.043834442300904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1804222.64</v>
      </c>
      <c r="C20" s="36">
        <f aca="true" t="shared" si="4" ref="C20:J20">SUM(C21:C29)</f>
        <v>1700533.34</v>
      </c>
      <c r="D20" s="36">
        <f t="shared" si="4"/>
        <v>2119944.8199999994</v>
      </c>
      <c r="E20" s="36">
        <f t="shared" si="4"/>
        <v>1305819.7699999998</v>
      </c>
      <c r="F20" s="36">
        <f t="shared" si="4"/>
        <v>1294794.9</v>
      </c>
      <c r="G20" s="36">
        <f t="shared" si="4"/>
        <v>1422321.7499999998</v>
      </c>
      <c r="H20" s="36">
        <f t="shared" si="4"/>
        <v>1292332.67</v>
      </c>
      <c r="I20" s="36">
        <f t="shared" si="4"/>
        <v>1791669.12</v>
      </c>
      <c r="J20" s="36">
        <f t="shared" si="4"/>
        <v>629421.1400000001</v>
      </c>
      <c r="K20" s="36">
        <f aca="true" t="shared" si="5" ref="K20:K29">SUM(B20:J20)</f>
        <v>13361060.149999999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1593208.88</v>
      </c>
      <c r="C21" s="58">
        <f>ROUND((C15+C16)*C7,2)</f>
        <v>1431525.44</v>
      </c>
      <c r="D21" s="58">
        <f aca="true" t="shared" si="6" ref="D21:J21">ROUND((D15+D16)*D7,2)</f>
        <v>1888184.9</v>
      </c>
      <c r="E21" s="58">
        <f t="shared" si="6"/>
        <v>936017.58</v>
      </c>
      <c r="F21" s="58">
        <f t="shared" si="6"/>
        <v>1259928.38</v>
      </c>
      <c r="G21" s="58">
        <f t="shared" si="6"/>
        <v>1225858.76</v>
      </c>
      <c r="H21" s="58">
        <f t="shared" si="6"/>
        <v>1098560.83</v>
      </c>
      <c r="I21" s="58">
        <f t="shared" si="6"/>
        <v>1546931.31</v>
      </c>
      <c r="J21" s="58">
        <f t="shared" si="6"/>
        <v>581838.33</v>
      </c>
      <c r="K21" s="30">
        <f t="shared" si="5"/>
        <v>11562054.41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147448.07</v>
      </c>
      <c r="C22" s="30">
        <f t="shared" si="7"/>
        <v>211039.83</v>
      </c>
      <c r="D22" s="30">
        <f t="shared" si="7"/>
        <v>162707.11</v>
      </c>
      <c r="E22" s="30">
        <f t="shared" si="7"/>
        <v>320607.31</v>
      </c>
      <c r="F22" s="30">
        <f t="shared" si="7"/>
        <v>-5686.8</v>
      </c>
      <c r="G22" s="30">
        <f t="shared" si="7"/>
        <v>152015.45</v>
      </c>
      <c r="H22" s="30">
        <f t="shared" si="7"/>
        <v>146764.94</v>
      </c>
      <c r="I22" s="30">
        <f t="shared" si="7"/>
        <v>133470.19</v>
      </c>
      <c r="J22" s="30">
        <f t="shared" si="7"/>
        <v>25504.56</v>
      </c>
      <c r="K22" s="30">
        <f t="shared" si="5"/>
        <v>1293870.66</v>
      </c>
      <c r="L22"/>
      <c r="M22"/>
      <c r="N22"/>
    </row>
    <row r="23" spans="1:14" ht="16.5" customHeight="1">
      <c r="A23" s="18" t="s">
        <v>26</v>
      </c>
      <c r="B23" s="30">
        <v>59157.77</v>
      </c>
      <c r="C23" s="30">
        <v>51992.19</v>
      </c>
      <c r="D23" s="30">
        <v>60751.69</v>
      </c>
      <c r="E23" s="30">
        <v>42097.17</v>
      </c>
      <c r="F23" s="30">
        <v>36950.33</v>
      </c>
      <c r="G23" s="30">
        <v>40659.19</v>
      </c>
      <c r="H23" s="30">
        <v>41541.58</v>
      </c>
      <c r="I23" s="30">
        <v>68127.45</v>
      </c>
      <c r="J23" s="30">
        <v>19380.05</v>
      </c>
      <c r="K23" s="30">
        <f t="shared" si="5"/>
        <v>420657.42000000004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1386</v>
      </c>
      <c r="C26" s="30">
        <v>1304.31</v>
      </c>
      <c r="D26" s="30">
        <v>1628.34</v>
      </c>
      <c r="E26" s="30">
        <v>1002.06</v>
      </c>
      <c r="F26" s="30">
        <v>993.89</v>
      </c>
      <c r="G26" s="30">
        <v>1091.91</v>
      </c>
      <c r="H26" s="30">
        <v>991.16</v>
      </c>
      <c r="I26" s="30">
        <v>1375.1</v>
      </c>
      <c r="J26" s="30">
        <v>481.97</v>
      </c>
      <c r="K26" s="30">
        <f t="shared" si="5"/>
        <v>10254.74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36929.97</v>
      </c>
      <c r="J29" s="30">
        <v>0</v>
      </c>
      <c r="K29" s="30">
        <f t="shared" si="5"/>
        <v>36929.97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-123510.1</v>
      </c>
      <c r="C32" s="30">
        <f t="shared" si="8"/>
        <v>-83809.84999999999</v>
      </c>
      <c r="D32" s="30">
        <f t="shared" si="8"/>
        <v>-107825.68999999999</v>
      </c>
      <c r="E32" s="30">
        <f t="shared" si="8"/>
        <v>-95871.35</v>
      </c>
      <c r="F32" s="30">
        <f t="shared" si="8"/>
        <v>-50987.2</v>
      </c>
      <c r="G32" s="30">
        <f t="shared" si="8"/>
        <v>-78726.5</v>
      </c>
      <c r="H32" s="30">
        <f t="shared" si="8"/>
        <v>-40308.97</v>
      </c>
      <c r="I32" s="30">
        <f t="shared" si="8"/>
        <v>-88500.45</v>
      </c>
      <c r="J32" s="30">
        <f t="shared" si="8"/>
        <v>-29884.200000000008</v>
      </c>
      <c r="K32" s="30">
        <f aca="true" t="shared" si="9" ref="K32:K40">SUM(B32:J32)</f>
        <v>-699424.3099999998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-118837.3</v>
      </c>
      <c r="C33" s="30">
        <f t="shared" si="10"/>
        <v>-81235.84999999999</v>
      </c>
      <c r="D33" s="30">
        <f t="shared" si="10"/>
        <v>-82055.46</v>
      </c>
      <c r="E33" s="30">
        <f t="shared" si="10"/>
        <v>-94326.95000000001</v>
      </c>
      <c r="F33" s="30">
        <f t="shared" si="10"/>
        <v>-50987.2</v>
      </c>
      <c r="G33" s="30">
        <f t="shared" si="10"/>
        <v>-75360.5</v>
      </c>
      <c r="H33" s="30">
        <f t="shared" si="10"/>
        <v>-34566.97</v>
      </c>
      <c r="I33" s="30">
        <f t="shared" si="10"/>
        <v>-88500.45</v>
      </c>
      <c r="J33" s="30">
        <f t="shared" si="10"/>
        <v>-20141.69</v>
      </c>
      <c r="K33" s="30">
        <f t="shared" si="9"/>
        <v>-646012.3699999999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-72859.6</v>
      </c>
      <c r="C34" s="30">
        <f t="shared" si="11"/>
        <v>-75011.2</v>
      </c>
      <c r="D34" s="30">
        <f t="shared" si="11"/>
        <v>-68195.6</v>
      </c>
      <c r="E34" s="30">
        <f t="shared" si="11"/>
        <v>-48602.4</v>
      </c>
      <c r="F34" s="30">
        <f t="shared" si="11"/>
        <v>-50987.2</v>
      </c>
      <c r="G34" s="30">
        <f t="shared" si="11"/>
        <v>-27874</v>
      </c>
      <c r="H34" s="30">
        <f t="shared" si="11"/>
        <v>-23447.6</v>
      </c>
      <c r="I34" s="30">
        <f t="shared" si="11"/>
        <v>-71148</v>
      </c>
      <c r="J34" s="30">
        <f t="shared" si="11"/>
        <v>-14788.4</v>
      </c>
      <c r="K34" s="30">
        <f t="shared" si="9"/>
        <v>-452914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-45977.7</v>
      </c>
      <c r="C37" s="30">
        <v>-6224.65</v>
      </c>
      <c r="D37" s="30">
        <v>-13859.86</v>
      </c>
      <c r="E37" s="30">
        <v>-45724.55</v>
      </c>
      <c r="F37" s="26">
        <v>0</v>
      </c>
      <c r="G37" s="30">
        <v>-47486.5</v>
      </c>
      <c r="H37" s="30">
        <v>-11119.37</v>
      </c>
      <c r="I37" s="30">
        <v>-17352.45</v>
      </c>
      <c r="J37" s="30">
        <v>-5353.29</v>
      </c>
      <c r="K37" s="30">
        <f t="shared" si="9"/>
        <v>-193098.37000000002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-4672.8</v>
      </c>
      <c r="C38" s="27">
        <f t="shared" si="12"/>
        <v>-2574</v>
      </c>
      <c r="D38" s="27">
        <f t="shared" si="12"/>
        <v>-25770.22999999998</v>
      </c>
      <c r="E38" s="27">
        <f t="shared" si="12"/>
        <v>-1544.4</v>
      </c>
      <c r="F38" s="27">
        <f t="shared" si="12"/>
        <v>0</v>
      </c>
      <c r="G38" s="27">
        <f t="shared" si="12"/>
        <v>-3366</v>
      </c>
      <c r="H38" s="27">
        <f t="shared" si="12"/>
        <v>-5742</v>
      </c>
      <c r="I38" s="27">
        <f t="shared" si="12"/>
        <v>0</v>
      </c>
      <c r="J38" s="27">
        <f t="shared" si="12"/>
        <v>-9742.51000000001</v>
      </c>
      <c r="K38" s="30">
        <f t="shared" si="9"/>
        <v>-53411.939999999995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-4672.8</v>
      </c>
      <c r="C41" s="17">
        <v>-2574</v>
      </c>
      <c r="D41" s="17">
        <v>-2376</v>
      </c>
      <c r="E41" s="17">
        <v>-1544.4</v>
      </c>
      <c r="F41" s="17">
        <v>0</v>
      </c>
      <c r="G41" s="17">
        <v>-3366</v>
      </c>
      <c r="H41" s="17">
        <v>-5742</v>
      </c>
      <c r="I41" s="17">
        <v>0</v>
      </c>
      <c r="J41" s="17">
        <v>-2970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1680712.5399999998</v>
      </c>
      <c r="C55" s="27">
        <f t="shared" si="15"/>
        <v>1616723.49</v>
      </c>
      <c r="D55" s="27">
        <f t="shared" si="15"/>
        <v>2012119.1299999994</v>
      </c>
      <c r="E55" s="27">
        <f t="shared" si="15"/>
        <v>1209948.4199999997</v>
      </c>
      <c r="F55" s="27">
        <f t="shared" si="15"/>
        <v>1243807.7</v>
      </c>
      <c r="G55" s="27">
        <f t="shared" si="15"/>
        <v>1343595.2499999998</v>
      </c>
      <c r="H55" s="27">
        <f t="shared" si="15"/>
        <v>1252023.7</v>
      </c>
      <c r="I55" s="27">
        <f t="shared" si="15"/>
        <v>1703168.6700000002</v>
      </c>
      <c r="J55" s="27">
        <f t="shared" si="15"/>
        <v>599536.9400000002</v>
      </c>
      <c r="K55" s="20">
        <f>SUM(B55:J55)</f>
        <v>12661635.839999998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1680712.54</v>
      </c>
      <c r="C61" s="10">
        <f t="shared" si="17"/>
        <v>1616723.48561712</v>
      </c>
      <c r="D61" s="10">
        <f t="shared" si="17"/>
        <v>2012119.1308838017</v>
      </c>
      <c r="E61" s="10">
        <f t="shared" si="17"/>
        <v>1209948.415440955</v>
      </c>
      <c r="F61" s="10">
        <f t="shared" si="17"/>
        <v>1243807.698855373</v>
      </c>
      <c r="G61" s="10">
        <f t="shared" si="17"/>
        <v>1343595.2515580407</v>
      </c>
      <c r="H61" s="10">
        <f t="shared" si="17"/>
        <v>1252023.7034644247</v>
      </c>
      <c r="I61" s="10">
        <f>SUM(I62:I74)</f>
        <v>1703168.67</v>
      </c>
      <c r="J61" s="10">
        <f t="shared" si="17"/>
        <v>599536.9387043132</v>
      </c>
      <c r="K61" s="5">
        <f>SUM(K62:K74)</f>
        <v>12661635.834524028</v>
      </c>
      <c r="L61" s="9"/>
    </row>
    <row r="62" spans="1:12" ht="16.5" customHeight="1">
      <c r="A62" s="7" t="s">
        <v>56</v>
      </c>
      <c r="B62" s="8">
        <v>1471295.76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1471295.76</v>
      </c>
      <c r="L62"/>
    </row>
    <row r="63" spans="1:12" ht="16.5" customHeight="1">
      <c r="A63" s="7" t="s">
        <v>57</v>
      </c>
      <c r="B63" s="8">
        <v>209416.78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209416.78</v>
      </c>
      <c r="L63"/>
    </row>
    <row r="64" spans="1:12" ht="16.5" customHeight="1">
      <c r="A64" s="7" t="s">
        <v>4</v>
      </c>
      <c r="B64" s="6">
        <v>0</v>
      </c>
      <c r="C64" s="8">
        <v>1616723.48561712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1616723.48561712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2012119.1308838017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2012119.1308838017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1209948.415440955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1209948.415440955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1243807.698855373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1243807.698855373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1343595.2515580407</v>
      </c>
      <c r="H68" s="6">
        <v>0</v>
      </c>
      <c r="I68" s="6">
        <v>0</v>
      </c>
      <c r="J68" s="6">
        <v>0</v>
      </c>
      <c r="K68" s="5">
        <f t="shared" si="18"/>
        <v>1343595.2515580407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1252023.7034644247</v>
      </c>
      <c r="I69" s="6">
        <v>0</v>
      </c>
      <c r="J69" s="6">
        <v>0</v>
      </c>
      <c r="K69" s="5">
        <f t="shared" si="18"/>
        <v>1252023.7034644247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621315.93</v>
      </c>
      <c r="J71" s="6">
        <v>0</v>
      </c>
      <c r="K71" s="5">
        <f t="shared" si="18"/>
        <v>621315.93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1081852.74</v>
      </c>
      <c r="J72" s="6">
        <v>0</v>
      </c>
      <c r="K72" s="5">
        <f t="shared" si="18"/>
        <v>1081852.74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599536.9387043132</v>
      </c>
      <c r="K73" s="5">
        <f t="shared" si="18"/>
        <v>599536.9387043132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2023-10-18T18:14:43Z</dcterms:modified>
  <cp:category/>
  <cp:version/>
  <cp:contentType/>
  <cp:contentStatus/>
</cp:coreProperties>
</file>