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<sst xmlns="http://schemas.openxmlformats.org/spreadsheetml/2006/main" count="83" uniqueCount="82">
  <si>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</si>
  <si>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</si>
  <si>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</si>
  <si>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</si>
  <si>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</si>
  <si>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</si>
  <si>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</si>
  <si>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</si>
  <si>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</si>
  <si>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</si>
  <si>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</si>
  <si>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</si>
  <si>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</si>
  <si>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</si>
  <si>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</si>
  <si>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</si>
  <si>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</si>
  <si>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</si>
  <si>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</si>
  <si>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</si>
  <si>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</si>
  <si>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</si>
  <si>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</si>
  <si>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</si>
  <si>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</si>
  <si>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</si>
  <si>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</si>
  <si>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</si>
  <si>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</si>
  <si>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</si>
  <si>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</si>
  <si>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</si>
  <si>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</si>
  <si>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</si>
  <si>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</si>
  <si>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</si>
  <si>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</si>
  <si>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</si>
  <si>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</si>
  <si>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</si>
  <si>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</si>
  <si>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</si>
  <si>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</si>
  <si>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</si>
  <si>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</si>
  <si>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</si>
  <si>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</si>
  <si>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</si>
  <si>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</si>
  <si>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</si>
  <si>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</si>
  <si>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</si>
  <si>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</si>
  <si>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</si>
  <si>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</si>
  <si>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</si>
  <si>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</si>
  <si>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</si>
  <si>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</si>
  <si>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</si>
  <si>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</si>
  <si>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</si>
  <si>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</si>
  <si>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</si>
  <si>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</si>
  <si>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</si>
  <si>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</si>
  <si>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</si>
  <si>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</si>
  <si>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</si>
  <si>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</si>
  <si>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</si>
  <si>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</si>
  <si>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</si>
  <si>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</si>
  <si>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</si>
  <si>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</si>
  <si>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</si>
  <si>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</si>
  <si>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10/10/23 - VENCIMENTO 18/10/23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</si>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</sst>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355099</v>
      </c>
      <c r="C7" s="46">
        <f aca="true" t="shared" si="0" ref="C7:J7">+C8+C11</f>
        <v>291579</v>
      </c>
      <c r="D7" s="46">
        <f t="shared" si="0"/>
        <v>343563</v>
      </c>
      <c r="E7" s="46">
        <f t="shared" si="0"/>
        <v>198754</v>
      </c>
      <c r="F7" s="46">
        <f t="shared" si="0"/>
        <v>247558</v>
      </c>
      <c r="G7" s="46">
        <f t="shared" si="0"/>
        <v>235640</v>
      </c>
      <c r="H7" s="46">
        <f t="shared" si="0"/>
        <v>254459</v>
      </c>
      <c r="I7" s="46">
        <f t="shared" si="0"/>
        <v>381987</v>
      </c>
      <c r="J7" s="46">
        <f t="shared" si="0"/>
        <v>124947</v>
      </c>
      <c r="K7" s="38">
        <f aca="true" t="shared" si="1" ref="K7:K13">SUM(B7:J7)</f>
        <v>2433586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16163</v>
      </c>
      <c r="C8" s="44">
        <f t="shared" si="2"/>
        <v>16543</v>
      </c>
      <c r="D8" s="44">
        <f t="shared" si="2"/>
        <v>14849</v>
      </c>
      <c r="E8" s="44">
        <f t="shared" si="2"/>
        <v>11340</v>
      </c>
      <c r="F8" s="44">
        <f t="shared" si="2"/>
        <v>11502</v>
      </c>
      <c r="G8" s="44">
        <f t="shared" si="2"/>
        <v>6045</v>
      </c>
      <c r="H8" s="44">
        <f t="shared" si="2"/>
        <v>4993</v>
      </c>
      <c r="I8" s="44">
        <f t="shared" si="2"/>
        <v>16104</v>
      </c>
      <c r="J8" s="44">
        <f t="shared" si="2"/>
        <v>3567</v>
      </c>
      <c r="K8" s="38">
        <f t="shared" si="1"/>
        <v>101106</v>
      </c>
      <c r="L8"/>
      <c r="M8"/>
      <c r="N8"/>
    </row>
    <row r="9" spans="1:14" ht="16.5" customHeight="1">
      <c r="A9" s="22" t="s">
        <v>32</v>
      </c>
      <c r="B9" s="44">
        <v>16116</v>
      </c>
      <c r="C9" s="44">
        <v>16541</v>
      </c>
      <c r="D9" s="44">
        <v>14849</v>
      </c>
      <c r="E9" s="44">
        <v>11037</v>
      </c>
      <c r="F9" s="44">
        <v>11494</v>
      </c>
      <c r="G9" s="44">
        <v>6043</v>
      </c>
      <c r="H9" s="44">
        <v>4993</v>
      </c>
      <c r="I9" s="44">
        <v>15988</v>
      </c>
      <c r="J9" s="44">
        <v>3567</v>
      </c>
      <c r="K9" s="38">
        <f t="shared" si="1"/>
        <v>100628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2</v>
      </c>
      <c r="D10" s="44">
        <v>0</v>
      </c>
      <c r="E10" s="44">
        <v>303</v>
      </c>
      <c r="F10" s="44">
        <v>8</v>
      </c>
      <c r="G10" s="44">
        <v>2</v>
      </c>
      <c r="H10" s="44">
        <v>0</v>
      </c>
      <c r="I10" s="44">
        <v>116</v>
      </c>
      <c r="J10" s="44">
        <v>0</v>
      </c>
      <c r="K10" s="38">
        <f t="shared" si="1"/>
        <v>478</v>
      </c>
      <c r="L10"/>
      <c r="M10"/>
      <c r="N10"/>
    </row>
    <row r="11" spans="1:14" ht="16.5" customHeight="1">
      <c r="A11" s="43" t="s">
        <v>67</v>
      </c>
      <c r="B11" s="42">
        <v>338936</v>
      </c>
      <c r="C11" s="42">
        <v>275036</v>
      </c>
      <c r="D11" s="42">
        <v>328714</v>
      </c>
      <c r="E11" s="42">
        <v>187414</v>
      </c>
      <c r="F11" s="42">
        <v>236056</v>
      </c>
      <c r="G11" s="42">
        <v>229595</v>
      </c>
      <c r="H11" s="42">
        <v>249466</v>
      </c>
      <c r="I11" s="42">
        <v>365883</v>
      </c>
      <c r="J11" s="42">
        <v>121380</v>
      </c>
      <c r="K11" s="38">
        <f t="shared" si="1"/>
        <v>2332480</v>
      </c>
      <c r="L11" s="59"/>
      <c r="M11" s="59"/>
      <c r="N11" s="59"/>
    </row>
    <row r="12" spans="1:14" ht="16.5" customHeight="1">
      <c r="A12" s="22" t="s">
        <v>78</v>
      </c>
      <c r="B12" s="42">
        <v>23646</v>
      </c>
      <c r="C12" s="42">
        <v>21022</v>
      </c>
      <c r="D12" s="42">
        <v>25989</v>
      </c>
      <c r="E12" s="42">
        <v>18004</v>
      </c>
      <c r="F12" s="42">
        <v>14573</v>
      </c>
      <c r="G12" s="42">
        <v>13257</v>
      </c>
      <c r="H12" s="42">
        <v>13378</v>
      </c>
      <c r="I12" s="42">
        <v>20286</v>
      </c>
      <c r="J12" s="42">
        <v>5359</v>
      </c>
      <c r="K12" s="38">
        <f t="shared" si="1"/>
        <v>155514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315290</v>
      </c>
      <c r="C13" s="42">
        <f>+C11-C12</f>
        <v>254014</v>
      </c>
      <c r="D13" s="42">
        <f>+D11-D12</f>
        <v>302725</v>
      </c>
      <c r="E13" s="42">
        <f aca="true" t="shared" si="3" ref="E13:J13">+E11-E12</f>
        <v>169410</v>
      </c>
      <c r="F13" s="42">
        <f t="shared" si="3"/>
        <v>221483</v>
      </c>
      <c r="G13" s="42">
        <f t="shared" si="3"/>
        <v>216338</v>
      </c>
      <c r="H13" s="42">
        <f t="shared" si="3"/>
        <v>236088</v>
      </c>
      <c r="I13" s="42">
        <f t="shared" si="3"/>
        <v>345597</v>
      </c>
      <c r="J13" s="42">
        <f t="shared" si="3"/>
        <v>116021</v>
      </c>
      <c r="K13" s="38">
        <f t="shared" si="1"/>
        <v>2176966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1.084153475533843</v>
      </c>
      <c r="C18" s="39">
        <v>1.138495613510204</v>
      </c>
      <c r="D18" s="39">
        <v>1.061711210108731</v>
      </c>
      <c r="E18" s="39">
        <v>1.322077445450276</v>
      </c>
      <c r="F18" s="39">
        <v>0.992514644598247</v>
      </c>
      <c r="G18" s="39">
        <v>1.140907858967022</v>
      </c>
      <c r="H18" s="39">
        <v>1.200997298927301</v>
      </c>
      <c r="I18" s="39">
        <v>1.078805837896823</v>
      </c>
      <c r="J18" s="39">
        <v>1.046060029363897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1801371.5399999998</v>
      </c>
      <c r="C20" s="36">
        <f aca="true" t="shared" si="4" ref="C20:J20">SUM(C21:C29)</f>
        <v>1704560.4900000002</v>
      </c>
      <c r="D20" s="36">
        <f t="shared" si="4"/>
        <v>2071451.71</v>
      </c>
      <c r="E20" s="36">
        <f t="shared" si="4"/>
        <v>1305190.31</v>
      </c>
      <c r="F20" s="36">
        <f t="shared" si="4"/>
        <v>1284849.06</v>
      </c>
      <c r="G20" s="36">
        <f t="shared" si="4"/>
        <v>1418925.24</v>
      </c>
      <c r="H20" s="36">
        <f t="shared" si="4"/>
        <v>1291055.66</v>
      </c>
      <c r="I20" s="36">
        <f t="shared" si="4"/>
        <v>1806513.84</v>
      </c>
      <c r="J20" s="36">
        <f t="shared" si="4"/>
        <v>630045.9400000001</v>
      </c>
      <c r="K20" s="36">
        <f aca="true" t="shared" si="5" ref="K20:K29">SUM(B20:J20)</f>
        <v>13313963.790000001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1603236.48</v>
      </c>
      <c r="C21" s="58">
        <f>ROUND((C15+C16)*C7,2)</f>
        <v>1446231.84</v>
      </c>
      <c r="D21" s="58">
        <f aca="true" t="shared" si="6" ref="D21:J21">ROUND((D15+D16)*D7,2)</f>
        <v>1889081.16</v>
      </c>
      <c r="E21" s="58">
        <f t="shared" si="6"/>
        <v>950163.37</v>
      </c>
      <c r="F21" s="58">
        <f t="shared" si="6"/>
        <v>1252420.68</v>
      </c>
      <c r="G21" s="58">
        <f t="shared" si="6"/>
        <v>1204191.09</v>
      </c>
      <c r="H21" s="58">
        <f t="shared" si="6"/>
        <v>1035393.67</v>
      </c>
      <c r="I21" s="58">
        <f t="shared" si="6"/>
        <v>1570042.97</v>
      </c>
      <c r="J21" s="58">
        <f t="shared" si="6"/>
        <v>581103.51</v>
      </c>
      <c r="K21" s="30">
        <f t="shared" si="5"/>
        <v>11531864.770000001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134917.92</v>
      </c>
      <c r="C22" s="30">
        <f t="shared" si="7"/>
        <v>200296.77</v>
      </c>
      <c r="D22" s="30">
        <f t="shared" si="7"/>
        <v>116577.48</v>
      </c>
      <c r="E22" s="30">
        <f t="shared" si="7"/>
        <v>306026.19</v>
      </c>
      <c r="F22" s="30">
        <f t="shared" si="7"/>
        <v>-9374.81</v>
      </c>
      <c r="G22" s="30">
        <f t="shared" si="7"/>
        <v>169679.99</v>
      </c>
      <c r="H22" s="30">
        <f t="shared" si="7"/>
        <v>208111.33</v>
      </c>
      <c r="I22" s="30">
        <f t="shared" si="7"/>
        <v>123728.55</v>
      </c>
      <c r="J22" s="30">
        <f t="shared" si="7"/>
        <v>26765.64</v>
      </c>
      <c r="K22" s="30">
        <f t="shared" si="5"/>
        <v>1276729.0599999998</v>
      </c>
      <c r="L22"/>
      <c r="M22"/>
      <c r="N22"/>
    </row>
    <row r="23" spans="1:14" ht="16.5" customHeight="1">
      <c r="A23" s="18" t="s">
        <v>26</v>
      </c>
      <c r="B23" s="30">
        <v>58814.67</v>
      </c>
      <c r="C23" s="30">
        <v>52056</v>
      </c>
      <c r="D23" s="30">
        <v>57532.79</v>
      </c>
      <c r="E23" s="30">
        <v>41905.77</v>
      </c>
      <c r="F23" s="30">
        <v>38211.1</v>
      </c>
      <c r="G23" s="30">
        <v>41271.91</v>
      </c>
      <c r="H23" s="30">
        <v>42088.06</v>
      </c>
      <c r="I23" s="30">
        <v>69417.69</v>
      </c>
      <c r="J23" s="30">
        <v>19478.59</v>
      </c>
      <c r="K23" s="30">
        <f t="shared" si="5"/>
        <v>420776.58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1304.31</v>
      </c>
      <c r="D26" s="30">
        <v>1587.5</v>
      </c>
      <c r="E26" s="30">
        <v>999.33</v>
      </c>
      <c r="F26" s="30">
        <v>982.99</v>
      </c>
      <c r="G26" s="30">
        <v>1086.47</v>
      </c>
      <c r="H26" s="30">
        <v>988.44</v>
      </c>
      <c r="I26" s="30">
        <v>1383.27</v>
      </c>
      <c r="J26" s="30">
        <v>481.97</v>
      </c>
      <c r="K26" s="30">
        <f t="shared" si="5"/>
        <v>10194.83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6603.75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37106.26</v>
      </c>
      <c r="J29" s="30">
        <v>0</v>
      </c>
      <c r="K29" s="30">
        <f t="shared" si="5"/>
        <v>37106.26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-115669.12</v>
      </c>
      <c r="C32" s="30">
        <f t="shared" si="8"/>
        <v>-80073.25</v>
      </c>
      <c r="D32" s="30">
        <f t="shared" si="8"/>
        <v>-107297.92999999998</v>
      </c>
      <c r="E32" s="30">
        <f t="shared" si="8"/>
        <v>-103531.45000000001</v>
      </c>
      <c r="F32" s="30">
        <f t="shared" si="8"/>
        <v>-50573.6</v>
      </c>
      <c r="G32" s="30">
        <f t="shared" si="8"/>
        <v>-89991.01</v>
      </c>
      <c r="H32" s="30">
        <f t="shared" si="8"/>
        <v>-34334.07</v>
      </c>
      <c r="I32" s="30">
        <f t="shared" si="8"/>
        <v>-89643.33</v>
      </c>
      <c r="J32" s="30">
        <f t="shared" si="8"/>
        <v>-28420.24000000001</v>
      </c>
      <c r="K32" s="30">
        <f aca="true" t="shared" si="9" ref="K32:K40">SUM(B32:J32)</f>
        <v>-699533.9999999999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-115299.51999999999</v>
      </c>
      <c r="C33" s="30">
        <f t="shared" si="10"/>
        <v>-79853.25</v>
      </c>
      <c r="D33" s="30">
        <f t="shared" si="10"/>
        <v>-83903.7</v>
      </c>
      <c r="E33" s="30">
        <f t="shared" si="10"/>
        <v>-103531.45000000001</v>
      </c>
      <c r="F33" s="30">
        <f t="shared" si="10"/>
        <v>-50573.6</v>
      </c>
      <c r="G33" s="30">
        <f t="shared" si="10"/>
        <v>-89991.01</v>
      </c>
      <c r="H33" s="30">
        <f t="shared" si="10"/>
        <v>-34334.07</v>
      </c>
      <c r="I33" s="30">
        <f t="shared" si="10"/>
        <v>-89643.33</v>
      </c>
      <c r="J33" s="30">
        <f t="shared" si="10"/>
        <v>-21647.73</v>
      </c>
      <c r="K33" s="30">
        <f t="shared" si="9"/>
        <v>-668777.6599999999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-70910.4</v>
      </c>
      <c r="C34" s="30">
        <f t="shared" si="11"/>
        <v>-72780.4</v>
      </c>
      <c r="D34" s="30">
        <f t="shared" si="11"/>
        <v>-65335.6</v>
      </c>
      <c r="E34" s="30">
        <f t="shared" si="11"/>
        <v>-48562.8</v>
      </c>
      <c r="F34" s="30">
        <f t="shared" si="11"/>
        <v>-50573.6</v>
      </c>
      <c r="G34" s="30">
        <f t="shared" si="11"/>
        <v>-26589.2</v>
      </c>
      <c r="H34" s="30">
        <f t="shared" si="11"/>
        <v>-21969.2</v>
      </c>
      <c r="I34" s="30">
        <f t="shared" si="11"/>
        <v>-70347.2</v>
      </c>
      <c r="J34" s="30">
        <f t="shared" si="11"/>
        <v>-15694.8</v>
      </c>
      <c r="K34" s="30">
        <f t="shared" si="9"/>
        <v>-442763.2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-44389.12</v>
      </c>
      <c r="C37" s="30">
        <v>-7072.85</v>
      </c>
      <c r="D37" s="30">
        <v>-18568.1</v>
      </c>
      <c r="E37" s="30">
        <v>-54968.65</v>
      </c>
      <c r="F37" s="26">
        <v>0</v>
      </c>
      <c r="G37" s="30">
        <v>-63401.81</v>
      </c>
      <c r="H37" s="30">
        <v>-12364.87</v>
      </c>
      <c r="I37" s="30">
        <v>-19296.13</v>
      </c>
      <c r="J37" s="30">
        <v>-5952.93</v>
      </c>
      <c r="K37" s="30">
        <f t="shared" si="9"/>
        <v>-226014.46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-369.6</v>
      </c>
      <c r="C38" s="27">
        <f t="shared" si="12"/>
        <v>-220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-30756.33999999999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-369.6</v>
      </c>
      <c r="C44" s="17">
        <v>-220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30">
        <f aca="true" t="shared" si="13" ref="K44:K53">SUM(B44:J44)</f>
        <v>-589.6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t="shared" si="13"/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1685702.42</v>
      </c>
      <c r="C55" s="27">
        <f t="shared" si="15"/>
        <v>1624487.2400000002</v>
      </c>
      <c r="D55" s="27">
        <f t="shared" si="15"/>
        <v>1964153.78</v>
      </c>
      <c r="E55" s="27">
        <f t="shared" si="15"/>
        <v>1201658.86</v>
      </c>
      <c r="F55" s="27">
        <f t="shared" si="15"/>
        <v>1234275.46</v>
      </c>
      <c r="G55" s="27">
        <f t="shared" si="15"/>
        <v>1328934.23</v>
      </c>
      <c r="H55" s="27">
        <f t="shared" si="15"/>
        <v>1256721.5899999999</v>
      </c>
      <c r="I55" s="27">
        <f t="shared" si="15"/>
        <v>1716870.51</v>
      </c>
      <c r="J55" s="27">
        <f t="shared" si="15"/>
        <v>601625.7000000001</v>
      </c>
      <c r="K55" s="20">
        <f>SUM(B55:J55)</f>
        <v>12614429.79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1685702.42</v>
      </c>
      <c r="C61" s="10">
        <f t="shared" si="17"/>
        <v>1624487.2359440343</v>
      </c>
      <c r="D61" s="10">
        <f t="shared" si="17"/>
        <v>1964153.7843607115</v>
      </c>
      <c r="E61" s="10">
        <f t="shared" si="17"/>
        <v>1201658.860922255</v>
      </c>
      <c r="F61" s="10">
        <f t="shared" si="17"/>
        <v>1234275.4559746482</v>
      </c>
      <c r="G61" s="10">
        <f t="shared" si="17"/>
        <v>1328934.228198357</v>
      </c>
      <c r="H61" s="10">
        <f t="shared" si="17"/>
        <v>1256721.590968158</v>
      </c>
      <c r="I61" s="10">
        <f>SUM(I62:I74)</f>
        <v>1716870.5100000002</v>
      </c>
      <c r="J61" s="10">
        <f t="shared" si="17"/>
        <v>601625.7046969328</v>
      </c>
      <c r="K61" s="5">
        <f>SUM(K62:K74)</f>
        <v>12614429.791065097</v>
      </c>
      <c r="L61" s="9"/>
    </row>
    <row r="62" spans="1:12" ht="16.5" customHeight="1">
      <c r="A62" s="7" t="s">
        <v>56</v>
      </c>
      <c r="B62" s="8">
        <v>1477012.46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1477012.46</v>
      </c>
      <c r="L62"/>
    </row>
    <row r="63" spans="1:12" ht="16.5" customHeight="1">
      <c r="A63" s="7" t="s">
        <v>57</v>
      </c>
      <c r="B63" s="8">
        <v>208689.96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208689.96</v>
      </c>
      <c r="L63"/>
    </row>
    <row r="64" spans="1:12" ht="16.5" customHeight="1">
      <c r="A64" s="7" t="s">
        <v>4</v>
      </c>
      <c r="B64" s="6">
        <v>0</v>
      </c>
      <c r="C64" s="8">
        <v>1624487.2359440343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1624487.2359440343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1964153.7843607115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1964153.7843607115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1201658.860922255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1201658.860922255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1234275.4559746482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1234275.4559746482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1328934.228198357</v>
      </c>
      <c r="H68" s="6">
        <v>0</v>
      </c>
      <c r="I68" s="6">
        <v>0</v>
      </c>
      <c r="J68" s="6">
        <v>0</v>
      </c>
      <c r="K68" s="5">
        <f t="shared" si="18"/>
        <v>1328934.228198357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1256721.590968158</v>
      </c>
      <c r="I69" s="6">
        <v>0</v>
      </c>
      <c r="J69" s="6">
        <v>0</v>
      </c>
      <c r="K69" s="5">
        <f t="shared" si="18"/>
        <v>1256721.590968158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601591.43</v>
      </c>
      <c r="J71" s="6">
        <v>0</v>
      </c>
      <c r="K71" s="5">
        <f t="shared" si="18"/>
        <v>601591.43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1115279.08</v>
      </c>
      <c r="J72" s="6">
        <v>0</v>
      </c>
      <c r="K72" s="5">
        <f t="shared" si="18"/>
        <v>1115279.08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601625.7046969328</v>
      </c>
      <c r="K73" s="5">
        <f t="shared" si="18"/>
        <v>601625.7046969328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2023-10-17T17:51:39Z</dcterms:modified>
  <cp:category/>
  <cp:version/>
  <cp:contentType/>
  <cp:contentStatus/>
</cp:coreProperties>
</file>