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<sst xmlns="http://schemas.openxmlformats.org/spreadsheetml/2006/main" count="83" uniqueCount="82">
  <si>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</si>
  <si>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</si>
  <si>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</si>
  <si>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</si>
  <si>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</si>
  <si>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</si>
  <si>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</si>
  <si>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</si>
  <si>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</si>
  <si>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</si>
  <si>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</si>
  <si>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</si>
  <si>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</si>
  <si>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</si>
  <si>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</si>
  <si>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</si>
  <si>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</si>
  <si>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</si>
  <si>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</si>
  <si>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</si>
  <si>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</si>
  <si>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</si>
  <si>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</si>
  <si>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</si>
  <si>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</si>
  <si>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</si>
  <si>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</si>
  <si>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</si>
  <si>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</si>
  <si>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</si>
  <si>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</si>
  <si>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</si>
  <si>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</si>
  <si>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</si>
  <si>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</si>
  <si>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</si>
  <si>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</si>
  <si>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</si>
  <si>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</si>
  <si>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</si>
  <si>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</si>
  <si>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</si>
  <si>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</si>
  <si>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</si>
  <si>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</si>
  <si>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</si>
  <si>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</si>
  <si>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</si>
  <si>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</si>
  <si>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</si>
  <si>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</si>
  <si>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</si>
  <si>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</si>
  <si>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</si>
  <si>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</si>
  <si>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</si>
  <si>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</si>
  <si>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</si>
  <si>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</si>
  <si>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</si>
  <si>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</si>
  <si>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</si>
  <si>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</si>
  <si>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</si>
  <si>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</si>
  <si>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</si>
  <si>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</si>
  <si>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</si>
  <si>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</si>
  <si>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</si>
  <si>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</si>
  <si>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</si>
  <si>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</si>
  <si>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</si>
  <si>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</si>
  <si>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</si>
  <si>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</si>
  <si>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</si>
  <si>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</si>
  <si>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09/10/23 - VENCIMENTO 17/10/23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</si>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</sst>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330074</v>
      </c>
      <c r="C7" s="46">
        <f aca="true" t="shared" si="0" ref="C7:J7">+C8+C11</f>
        <v>271214</v>
      </c>
      <c r="D7" s="46">
        <f t="shared" si="0"/>
        <v>321677</v>
      </c>
      <c r="E7" s="46">
        <f t="shared" si="0"/>
        <v>187428</v>
      </c>
      <c r="F7" s="46">
        <f t="shared" si="0"/>
        <v>237240</v>
      </c>
      <c r="G7" s="46">
        <f t="shared" si="0"/>
        <v>227798</v>
      </c>
      <c r="H7" s="46">
        <f t="shared" si="0"/>
        <v>235336</v>
      </c>
      <c r="I7" s="46">
        <f t="shared" si="0"/>
        <v>364719</v>
      </c>
      <c r="J7" s="46">
        <f t="shared" si="0"/>
        <v>118800</v>
      </c>
      <c r="K7" s="38">
        <f aca="true" t="shared" si="1" ref="K7:K13">SUM(B7:J7)</f>
        <v>2294286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15882</v>
      </c>
      <c r="C8" s="44">
        <f t="shared" si="2"/>
        <v>16328</v>
      </c>
      <c r="D8" s="44">
        <f t="shared" si="2"/>
        <v>15544</v>
      </c>
      <c r="E8" s="44">
        <f t="shared" si="2"/>
        <v>10759</v>
      </c>
      <c r="F8" s="44">
        <f t="shared" si="2"/>
        <v>11435</v>
      </c>
      <c r="G8" s="44">
        <f t="shared" si="2"/>
        <v>6363</v>
      </c>
      <c r="H8" s="44">
        <f t="shared" si="2"/>
        <v>5105</v>
      </c>
      <c r="I8" s="44">
        <f t="shared" si="2"/>
        <v>15932</v>
      </c>
      <c r="J8" s="44">
        <f t="shared" si="2"/>
        <v>3355</v>
      </c>
      <c r="K8" s="38">
        <f t="shared" si="1"/>
        <v>100703</v>
      </c>
      <c r="L8"/>
      <c r="M8"/>
      <c r="N8"/>
    </row>
    <row r="9" spans="1:14" ht="16.5" customHeight="1">
      <c r="A9" s="22" t="s">
        <v>32</v>
      </c>
      <c r="B9" s="44">
        <v>15832</v>
      </c>
      <c r="C9" s="44">
        <v>16326</v>
      </c>
      <c r="D9" s="44">
        <v>15544</v>
      </c>
      <c r="E9" s="44">
        <v>10500</v>
      </c>
      <c r="F9" s="44">
        <v>11416</v>
      </c>
      <c r="G9" s="44">
        <v>6362</v>
      </c>
      <c r="H9" s="44">
        <v>5105</v>
      </c>
      <c r="I9" s="44">
        <v>15875</v>
      </c>
      <c r="J9" s="44">
        <v>3355</v>
      </c>
      <c r="K9" s="38">
        <f t="shared" si="1"/>
        <v>100315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2</v>
      </c>
      <c r="D10" s="44">
        <v>0</v>
      </c>
      <c r="E10" s="44">
        <v>259</v>
      </c>
      <c r="F10" s="44">
        <v>19</v>
      </c>
      <c r="G10" s="44">
        <v>1</v>
      </c>
      <c r="H10" s="44">
        <v>0</v>
      </c>
      <c r="I10" s="44">
        <v>57</v>
      </c>
      <c r="J10" s="44">
        <v>0</v>
      </c>
      <c r="K10" s="38">
        <f t="shared" si="1"/>
        <v>388</v>
      </c>
      <c r="L10"/>
      <c r="M10"/>
      <c r="N10"/>
    </row>
    <row r="11" spans="1:14" ht="16.5" customHeight="1">
      <c r="A11" s="43" t="s">
        <v>67</v>
      </c>
      <c r="B11" s="42">
        <v>314192</v>
      </c>
      <c r="C11" s="42">
        <v>254886</v>
      </c>
      <c r="D11" s="42">
        <v>306133</v>
      </c>
      <c r="E11" s="42">
        <v>176669</v>
      </c>
      <c r="F11" s="42">
        <v>225805</v>
      </c>
      <c r="G11" s="42">
        <v>221435</v>
      </c>
      <c r="H11" s="42">
        <v>230231</v>
      </c>
      <c r="I11" s="42">
        <v>348787</v>
      </c>
      <c r="J11" s="42">
        <v>115445</v>
      </c>
      <c r="K11" s="38">
        <f t="shared" si="1"/>
        <v>2193583</v>
      </c>
      <c r="L11" s="59"/>
      <c r="M11" s="59"/>
      <c r="N11" s="59"/>
    </row>
    <row r="12" spans="1:14" ht="16.5" customHeight="1">
      <c r="A12" s="22" t="s">
        <v>78</v>
      </c>
      <c r="B12" s="42">
        <v>21249</v>
      </c>
      <c r="C12" s="42">
        <v>19220</v>
      </c>
      <c r="D12" s="42">
        <v>24150</v>
      </c>
      <c r="E12" s="42">
        <v>16385</v>
      </c>
      <c r="F12" s="42">
        <v>13866</v>
      </c>
      <c r="G12" s="42">
        <v>12778</v>
      </c>
      <c r="H12" s="42">
        <v>12246</v>
      </c>
      <c r="I12" s="42">
        <v>18814</v>
      </c>
      <c r="J12" s="42">
        <v>5061</v>
      </c>
      <c r="K12" s="38">
        <f t="shared" si="1"/>
        <v>143769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292943</v>
      </c>
      <c r="C13" s="42">
        <f>+C11-C12</f>
        <v>235666</v>
      </c>
      <c r="D13" s="42">
        <f>+D11-D12</f>
        <v>281983</v>
      </c>
      <c r="E13" s="42">
        <f aca="true" t="shared" si="3" ref="E13:J13">+E11-E12</f>
        <v>160284</v>
      </c>
      <c r="F13" s="42">
        <f t="shared" si="3"/>
        <v>211939</v>
      </c>
      <c r="G13" s="42">
        <f t="shared" si="3"/>
        <v>208657</v>
      </c>
      <c r="H13" s="42">
        <f t="shared" si="3"/>
        <v>217985</v>
      </c>
      <c r="I13" s="42">
        <f t="shared" si="3"/>
        <v>329973</v>
      </c>
      <c r="J13" s="42">
        <f t="shared" si="3"/>
        <v>110384</v>
      </c>
      <c r="K13" s="38">
        <f t="shared" si="1"/>
        <v>2049814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1.155652186658339</v>
      </c>
      <c r="C18" s="39">
        <v>1.21173858548717</v>
      </c>
      <c r="D18" s="39">
        <v>1.146465722847537</v>
      </c>
      <c r="E18" s="39">
        <v>1.392023777281391</v>
      </c>
      <c r="F18" s="39">
        <v>1.036597857615103</v>
      </c>
      <c r="G18" s="39">
        <v>1.175759243024659</v>
      </c>
      <c r="H18" s="39">
        <v>1.268688418258637</v>
      </c>
      <c r="I18" s="39">
        <v>1.118259557823338</v>
      </c>
      <c r="J18" s="39">
        <v>1.09591844210267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1784894.57</v>
      </c>
      <c r="C20" s="36">
        <f aca="true" t="shared" si="4" ref="C20:J20">SUM(C21:C29)</f>
        <v>1687552.76</v>
      </c>
      <c r="D20" s="36">
        <f t="shared" si="4"/>
        <v>2096365.63</v>
      </c>
      <c r="E20" s="36">
        <f t="shared" si="4"/>
        <v>1296310.51</v>
      </c>
      <c r="F20" s="36">
        <f t="shared" si="4"/>
        <v>1286465.77</v>
      </c>
      <c r="G20" s="36">
        <f t="shared" si="4"/>
        <v>1414071.7</v>
      </c>
      <c r="H20" s="36">
        <f t="shared" si="4"/>
        <v>1262045.0799999998</v>
      </c>
      <c r="I20" s="36">
        <f t="shared" si="4"/>
        <v>1787771.77</v>
      </c>
      <c r="J20" s="36">
        <f t="shared" si="4"/>
        <v>626901.4800000001</v>
      </c>
      <c r="K20" s="36">
        <f aca="true" t="shared" si="5" ref="K20:K29">SUM(B20:J20)</f>
        <v>13242379.27</v>
      </c>
      <c r="L20"/>
      <c r="M20"/>
      <c r="N20"/>
    </row>
    <row r="21" spans="1:14" ht="16.5" customHeight="1">
      <c r="A21" s="35" t="s">
        <v>28</v>
      </c>
      <c r="B21" s="58">
        <f>ROUND((B15+B16)*B7,2)</f>
        <v>1490251.1</v>
      </c>
      <c r="C21" s="58">
        <f>ROUND((C15+C16)*C7,2)</f>
        <v>1345221.44</v>
      </c>
      <c r="D21" s="58">
        <f aca="true" t="shared" si="6" ref="D21:J21">ROUND((D15+D16)*D7,2)</f>
        <v>1768740.98</v>
      </c>
      <c r="E21" s="58">
        <f t="shared" si="6"/>
        <v>896018.3</v>
      </c>
      <c r="F21" s="58">
        <f t="shared" si="6"/>
        <v>1200220.88</v>
      </c>
      <c r="G21" s="58">
        <f t="shared" si="6"/>
        <v>1164116.12</v>
      </c>
      <c r="H21" s="58">
        <f t="shared" si="6"/>
        <v>957582.18</v>
      </c>
      <c r="I21" s="58">
        <f t="shared" si="6"/>
        <v>1499068.03</v>
      </c>
      <c r="J21" s="58">
        <f t="shared" si="6"/>
        <v>552515.04</v>
      </c>
      <c r="K21" s="30">
        <f t="shared" si="5"/>
        <v>10873734.07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231960.84</v>
      </c>
      <c r="C22" s="30">
        <f t="shared" si="7"/>
        <v>284835.28</v>
      </c>
      <c r="D22" s="30">
        <f t="shared" si="7"/>
        <v>259059.93</v>
      </c>
      <c r="E22" s="30">
        <f t="shared" si="7"/>
        <v>351260.48</v>
      </c>
      <c r="F22" s="30">
        <f t="shared" si="7"/>
        <v>43925.51</v>
      </c>
      <c r="G22" s="30">
        <f t="shared" si="7"/>
        <v>204604.17</v>
      </c>
      <c r="H22" s="30">
        <f t="shared" si="7"/>
        <v>257291.24</v>
      </c>
      <c r="I22" s="30">
        <f t="shared" si="7"/>
        <v>177279.12</v>
      </c>
      <c r="J22" s="30">
        <f t="shared" si="7"/>
        <v>52996.38</v>
      </c>
      <c r="K22" s="30">
        <f t="shared" si="5"/>
        <v>1863212.9499999997</v>
      </c>
      <c r="L22"/>
      <c r="M22"/>
      <c r="N22"/>
    </row>
    <row r="23" spans="1:14" ht="16.5" customHeight="1">
      <c r="A23" s="18" t="s">
        <v>26</v>
      </c>
      <c r="B23" s="30">
        <v>58280.16</v>
      </c>
      <c r="C23" s="30">
        <v>51517.44</v>
      </c>
      <c r="D23" s="30">
        <v>60269.05</v>
      </c>
      <c r="E23" s="30">
        <v>41934.02</v>
      </c>
      <c r="F23" s="30">
        <v>38713.67</v>
      </c>
      <c r="G23" s="30">
        <v>41560.99</v>
      </c>
      <c r="H23" s="30">
        <v>41719.95</v>
      </c>
      <c r="I23" s="30">
        <v>68221.93</v>
      </c>
      <c r="J23" s="30">
        <v>18689.14</v>
      </c>
      <c r="K23" s="30">
        <f t="shared" si="5"/>
        <v>420906.35000000003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1307.03</v>
      </c>
      <c r="D26" s="30">
        <v>1622.89</v>
      </c>
      <c r="E26" s="30">
        <v>1002.06</v>
      </c>
      <c r="F26" s="30">
        <v>996.61</v>
      </c>
      <c r="G26" s="30">
        <v>1094.64</v>
      </c>
      <c r="H26" s="30">
        <v>977.55</v>
      </c>
      <c r="I26" s="30">
        <v>1383.27</v>
      </c>
      <c r="J26" s="30">
        <v>484.69</v>
      </c>
      <c r="K26" s="30">
        <f t="shared" si="5"/>
        <v>10249.29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6603.75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36984.32</v>
      </c>
      <c r="J29" s="30">
        <v>0</v>
      </c>
      <c r="K29" s="30">
        <f t="shared" si="5"/>
        <v>36984.32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-239629.18</v>
      </c>
      <c r="C32" s="30">
        <f t="shared" si="8"/>
        <v>-83182.09999999999</v>
      </c>
      <c r="D32" s="30">
        <f t="shared" si="8"/>
        <v>731401.41</v>
      </c>
      <c r="E32" s="30">
        <f t="shared" si="8"/>
        <v>-197581.5</v>
      </c>
      <c r="F32" s="30">
        <f t="shared" si="8"/>
        <v>-50230.4</v>
      </c>
      <c r="G32" s="30">
        <f t="shared" si="8"/>
        <v>-208540.43</v>
      </c>
      <c r="H32" s="30">
        <f t="shared" si="8"/>
        <v>606062.31</v>
      </c>
      <c r="I32" s="30">
        <f t="shared" si="8"/>
        <v>-128333.04000000001</v>
      </c>
      <c r="J32" s="30">
        <f t="shared" si="8"/>
        <v>-17076.76000000001</v>
      </c>
      <c r="K32" s="30">
        <f aca="true" t="shared" si="9" ref="K32:K40">SUM(B32:J32)</f>
        <v>412890.31000000006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-239629.18</v>
      </c>
      <c r="C33" s="30">
        <f t="shared" si="10"/>
        <v>-83182.09999999999</v>
      </c>
      <c r="D33" s="30">
        <f t="shared" si="10"/>
        <v>-118204.36000000002</v>
      </c>
      <c r="E33" s="30">
        <f t="shared" si="10"/>
        <v>-197581.5</v>
      </c>
      <c r="F33" s="30">
        <f t="shared" si="10"/>
        <v>-50230.4</v>
      </c>
      <c r="G33" s="30">
        <f t="shared" si="10"/>
        <v>-208540.43</v>
      </c>
      <c r="H33" s="30">
        <f t="shared" si="10"/>
        <v>-59937.69</v>
      </c>
      <c r="I33" s="30">
        <f t="shared" si="10"/>
        <v>-128333.04000000001</v>
      </c>
      <c r="J33" s="30">
        <f t="shared" si="10"/>
        <v>-32804.25</v>
      </c>
      <c r="K33" s="30">
        <f t="shared" si="9"/>
        <v>-1118442.95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-69660.8</v>
      </c>
      <c r="C34" s="30">
        <f t="shared" si="11"/>
        <v>-71834.4</v>
      </c>
      <c r="D34" s="30">
        <f t="shared" si="11"/>
        <v>-68393.6</v>
      </c>
      <c r="E34" s="30">
        <f t="shared" si="11"/>
        <v>-46200</v>
      </c>
      <c r="F34" s="30">
        <f t="shared" si="11"/>
        <v>-50230.4</v>
      </c>
      <c r="G34" s="30">
        <f t="shared" si="11"/>
        <v>-27992.8</v>
      </c>
      <c r="H34" s="30">
        <f t="shared" si="11"/>
        <v>-22462</v>
      </c>
      <c r="I34" s="30">
        <f t="shared" si="11"/>
        <v>-69850</v>
      </c>
      <c r="J34" s="30">
        <f t="shared" si="11"/>
        <v>-14762</v>
      </c>
      <c r="K34" s="30">
        <f t="shared" si="9"/>
        <v>-441386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-169968.38</v>
      </c>
      <c r="C37" s="30">
        <v>-11347.7</v>
      </c>
      <c r="D37" s="30">
        <v>-49810.76</v>
      </c>
      <c r="E37" s="30">
        <v>-151381.5</v>
      </c>
      <c r="F37" s="26">
        <v>0</v>
      </c>
      <c r="G37" s="30">
        <v>-180547.63</v>
      </c>
      <c r="H37" s="30">
        <v>-37475.69</v>
      </c>
      <c r="I37" s="30">
        <v>-58483.04</v>
      </c>
      <c r="J37" s="30">
        <v>-18042.25</v>
      </c>
      <c r="K37" s="30">
        <f t="shared" si="9"/>
        <v>-677056.95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849605.77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666000</v>
      </c>
      <c r="I38" s="27">
        <f t="shared" si="12"/>
        <v>0</v>
      </c>
      <c r="J38" s="27">
        <f t="shared" si="12"/>
        <v>15727.48999999999</v>
      </c>
      <c r="K38" s="30">
        <f t="shared" si="9"/>
        <v>1531333.26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2574000</v>
      </c>
      <c r="E46" s="17">
        <v>0</v>
      </c>
      <c r="F46" s="17">
        <v>0</v>
      </c>
      <c r="G46" s="17">
        <v>0</v>
      </c>
      <c r="H46" s="17">
        <v>1764000</v>
      </c>
      <c r="I46" s="17">
        <v>0</v>
      </c>
      <c r="J46" s="17">
        <v>540000</v>
      </c>
      <c r="K46" s="30">
        <f aca="true" t="shared" si="13" ref="K46:K53">SUM(B46:J46)</f>
        <v>4878000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1545265.3900000001</v>
      </c>
      <c r="C55" s="27">
        <f t="shared" si="15"/>
        <v>1604370.66</v>
      </c>
      <c r="D55" s="27">
        <f t="shared" si="15"/>
        <v>2827767.04</v>
      </c>
      <c r="E55" s="27">
        <f t="shared" si="15"/>
        <v>1098729.01</v>
      </c>
      <c r="F55" s="27">
        <f t="shared" si="15"/>
        <v>1236235.37</v>
      </c>
      <c r="G55" s="27">
        <f t="shared" si="15"/>
        <v>1205531.27</v>
      </c>
      <c r="H55" s="27">
        <f t="shared" si="15"/>
        <v>1868107.39</v>
      </c>
      <c r="I55" s="27">
        <f t="shared" si="15"/>
        <v>1659438.73</v>
      </c>
      <c r="J55" s="27">
        <f t="shared" si="15"/>
        <v>609824.7200000001</v>
      </c>
      <c r="K55" s="20">
        <f>SUM(B55:J55)</f>
        <v>13655269.580000002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1545265.39</v>
      </c>
      <c r="C61" s="10">
        <f t="shared" si="17"/>
        <v>1604370.6647553511</v>
      </c>
      <c r="D61" s="10">
        <f t="shared" si="17"/>
        <v>2827767.03608168</v>
      </c>
      <c r="E61" s="10">
        <f t="shared" si="17"/>
        <v>1098729.008406323</v>
      </c>
      <c r="F61" s="10">
        <f t="shared" si="17"/>
        <v>1236235.3728547867</v>
      </c>
      <c r="G61" s="10">
        <f t="shared" si="17"/>
        <v>1205531.2680152971</v>
      </c>
      <c r="H61" s="10">
        <f t="shared" si="17"/>
        <v>1868107.391240708</v>
      </c>
      <c r="I61" s="10">
        <f>SUM(I62:I74)</f>
        <v>1659438.73</v>
      </c>
      <c r="J61" s="10">
        <f t="shared" si="17"/>
        <v>609824.7218736191</v>
      </c>
      <c r="K61" s="5">
        <f>SUM(K62:K74)</f>
        <v>13655269.583227765</v>
      </c>
      <c r="L61" s="9"/>
    </row>
    <row r="62" spans="1:12" ht="16.5" customHeight="1">
      <c r="A62" s="7" t="s">
        <v>56</v>
      </c>
      <c r="B62" s="8">
        <v>1353034.38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1353034.38</v>
      </c>
      <c r="L62"/>
    </row>
    <row r="63" spans="1:12" ht="16.5" customHeight="1">
      <c r="A63" s="7" t="s">
        <v>57</v>
      </c>
      <c r="B63" s="8">
        <v>192231.01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192231.01</v>
      </c>
      <c r="L63"/>
    </row>
    <row r="64" spans="1:12" ht="16.5" customHeight="1">
      <c r="A64" s="7" t="s">
        <v>4</v>
      </c>
      <c r="B64" s="6">
        <v>0</v>
      </c>
      <c r="C64" s="8">
        <v>1604370.6647553511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1604370.6647553511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2827767.03608168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2827767.03608168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1098729.008406323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1098729.008406323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1236235.3728547867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1236235.3728547867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1205531.2680152971</v>
      </c>
      <c r="H68" s="6">
        <v>0</v>
      </c>
      <c r="I68" s="6">
        <v>0</v>
      </c>
      <c r="J68" s="6">
        <v>0</v>
      </c>
      <c r="K68" s="5">
        <f t="shared" si="18"/>
        <v>1205531.2680152971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1868107.391240708</v>
      </c>
      <c r="I69" s="6">
        <v>0</v>
      </c>
      <c r="J69" s="6">
        <v>0</v>
      </c>
      <c r="K69" s="5">
        <f t="shared" si="18"/>
        <v>1868107.391240708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616647.43</v>
      </c>
      <c r="J71" s="6">
        <v>0</v>
      </c>
      <c r="K71" s="5">
        <f t="shared" si="18"/>
        <v>616647.43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1042791.3</v>
      </c>
      <c r="J72" s="6">
        <v>0</v>
      </c>
      <c r="K72" s="5">
        <f t="shared" si="18"/>
        <v>1042791.3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609824.7218736191</v>
      </c>
      <c r="K73" s="5">
        <f t="shared" si="18"/>
        <v>609824.7218736191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2023-10-16T18:48:30Z</dcterms:modified>
  <cp:category/>
  <cp:version/>
  <cp:contentType/>
  <cp:contentStatus/>
</cp:coreProperties>
</file>