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<sst xmlns="http://schemas.openxmlformats.org/spreadsheetml/2006/main" count="83" uniqueCount="82">
  <si>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</si>
  <si>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</si>
  <si>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</si>
  <si>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</si>
  <si>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</si>
  <si>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</si>
  <si>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</si>
  <si>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</si>
  <si>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</si>
  <si>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</si>
  <si>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</si>
  <si>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</si>
  <si>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</si>
  <si>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</si>
  <si>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</si>
  <si>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</si>
  <si>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</si>
  <si>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</si>
  <si>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</si>
  <si>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</si>
  <si>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</si>
  <si>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</si>
  <si>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</si>
  <si>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</si>
  <si>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</si>
  <si>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</si>
  <si>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</si>
  <si>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</si>
  <si>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</si>
  <si>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</si>
  <si>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</si>
  <si>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</si>
  <si>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</si>
  <si>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</si>
  <si>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</si>
  <si>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</si>
  <si>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</si>
  <si>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</si>
  <si>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</si>
  <si>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</si>
  <si>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</si>
  <si>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</si>
  <si>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</si>
  <si>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</si>
  <si>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</si>
  <si>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</si>
  <si>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</si>
  <si>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</si>
  <si>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</si>
  <si>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</si>
  <si>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</si>
  <si>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</si>
  <si>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</si>
  <si>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</si>
  <si>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</si>
  <si>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</si>
  <si>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</si>
  <si>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</si>
  <si>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</si>
  <si>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</si>
  <si>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</si>
  <si>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</si>
  <si>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</si>
  <si>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</si>
  <si>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</si>
  <si>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</si>
  <si>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</si>
  <si>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</si>
  <si>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</si>
  <si>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</si>
  <si>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</si>
  <si>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</si>
  <si>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</si>
  <si>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</si>
  <si>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</si>
  <si>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</si>
  <si>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</si>
  <si>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</si>
  <si>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</si>
  <si>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06/10/23 - VENCIMENTO 16/10/23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</si>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</sst>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342260</v>
      </c>
      <c r="C7" s="46">
        <f aca="true" t="shared" si="0" ref="C7:J7">+C8+C11</f>
        <v>278202</v>
      </c>
      <c r="D7" s="46">
        <f t="shared" si="0"/>
        <v>335125</v>
      </c>
      <c r="E7" s="46">
        <f t="shared" si="0"/>
        <v>199257</v>
      </c>
      <c r="F7" s="46">
        <f t="shared" si="0"/>
        <v>239671</v>
      </c>
      <c r="G7" s="46">
        <f t="shared" si="0"/>
        <v>234629</v>
      </c>
      <c r="H7" s="46">
        <f t="shared" si="0"/>
        <v>236469</v>
      </c>
      <c r="I7" s="46">
        <f t="shared" si="0"/>
        <v>374934</v>
      </c>
      <c r="J7" s="46">
        <f t="shared" si="0"/>
        <v>122513</v>
      </c>
      <c r="K7" s="38">
        <f aca="true" t="shared" si="1" ref="K7:K13">SUM(B7:J7)</f>
        <v>2363060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16308</v>
      </c>
      <c r="C8" s="44">
        <f t="shared" si="2"/>
        <v>16477</v>
      </c>
      <c r="D8" s="44">
        <f t="shared" si="2"/>
        <v>15674</v>
      </c>
      <c r="E8" s="44">
        <f t="shared" si="2"/>
        <v>11065</v>
      </c>
      <c r="F8" s="44">
        <f t="shared" si="2"/>
        <v>11612</v>
      </c>
      <c r="G8" s="44">
        <f t="shared" si="2"/>
        <v>6437</v>
      </c>
      <c r="H8" s="44">
        <f t="shared" si="2"/>
        <v>5035</v>
      </c>
      <c r="I8" s="44">
        <f t="shared" si="2"/>
        <v>16437</v>
      </c>
      <c r="J8" s="44">
        <f t="shared" si="2"/>
        <v>3316</v>
      </c>
      <c r="K8" s="38">
        <f t="shared" si="1"/>
        <v>102361</v>
      </c>
      <c r="L8"/>
      <c r="M8"/>
      <c r="N8"/>
    </row>
    <row r="9" spans="1:14" ht="16.5" customHeight="1">
      <c r="A9" s="22" t="s">
        <v>32</v>
      </c>
      <c r="B9" s="44">
        <v>16258</v>
      </c>
      <c r="C9" s="44">
        <v>16475</v>
      </c>
      <c r="D9" s="44">
        <v>15674</v>
      </c>
      <c r="E9" s="44">
        <v>10845</v>
      </c>
      <c r="F9" s="44">
        <v>11600</v>
      </c>
      <c r="G9" s="44">
        <v>6435</v>
      </c>
      <c r="H9" s="44">
        <v>5035</v>
      </c>
      <c r="I9" s="44">
        <v>16378</v>
      </c>
      <c r="J9" s="44">
        <v>3316</v>
      </c>
      <c r="K9" s="38">
        <f t="shared" si="1"/>
        <v>102016</v>
      </c>
      <c r="L9"/>
      <c r="M9"/>
      <c r="N9"/>
    </row>
    <row r="10" spans="1:14" ht="16.5" customHeight="1">
      <c r="A10" s="22" t="s">
        <v>31</v>
      </c>
      <c r="B10" s="44">
        <v>50</v>
      </c>
      <c r="C10" s="44">
        <v>2</v>
      </c>
      <c r="D10" s="44">
        <v>0</v>
      </c>
      <c r="E10" s="44">
        <v>220</v>
      </c>
      <c r="F10" s="44">
        <v>12</v>
      </c>
      <c r="G10" s="44">
        <v>2</v>
      </c>
      <c r="H10" s="44">
        <v>0</v>
      </c>
      <c r="I10" s="44">
        <v>59</v>
      </c>
      <c r="J10" s="44">
        <v>0</v>
      </c>
      <c r="K10" s="38">
        <f t="shared" si="1"/>
        <v>345</v>
      </c>
      <c r="L10"/>
      <c r="M10"/>
      <c r="N10"/>
    </row>
    <row r="11" spans="1:14" ht="16.5" customHeight="1">
      <c r="A11" s="43" t="s">
        <v>67</v>
      </c>
      <c r="B11" s="42">
        <v>325952</v>
      </c>
      <c r="C11" s="42">
        <v>261725</v>
      </c>
      <c r="D11" s="42">
        <v>319451</v>
      </c>
      <c r="E11" s="42">
        <v>188192</v>
      </c>
      <c r="F11" s="42">
        <v>228059</v>
      </c>
      <c r="G11" s="42">
        <v>228192</v>
      </c>
      <c r="H11" s="42">
        <v>231434</v>
      </c>
      <c r="I11" s="42">
        <v>358497</v>
      </c>
      <c r="J11" s="42">
        <v>119197</v>
      </c>
      <c r="K11" s="38">
        <f t="shared" si="1"/>
        <v>2260699</v>
      </c>
      <c r="L11" s="59"/>
      <c r="M11" s="59"/>
      <c r="N11" s="59"/>
    </row>
    <row r="12" spans="1:14" ht="16.5" customHeight="1">
      <c r="A12" s="22" t="s">
        <v>78</v>
      </c>
      <c r="B12" s="42">
        <v>23328</v>
      </c>
      <c r="C12" s="42">
        <v>20552</v>
      </c>
      <c r="D12" s="42">
        <v>25848</v>
      </c>
      <c r="E12" s="42">
        <v>17633</v>
      </c>
      <c r="F12" s="42">
        <v>14441</v>
      </c>
      <c r="G12" s="42">
        <v>13542</v>
      </c>
      <c r="H12" s="42">
        <v>12633</v>
      </c>
      <c r="I12" s="42">
        <v>19992</v>
      </c>
      <c r="J12" s="42">
        <v>5344</v>
      </c>
      <c r="K12" s="38">
        <f t="shared" si="1"/>
        <v>153313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302624</v>
      </c>
      <c r="C13" s="42">
        <f>+C11-C12</f>
        <v>241173</v>
      </c>
      <c r="D13" s="42">
        <f>+D11-D12</f>
        <v>293603</v>
      </c>
      <c r="E13" s="42">
        <f aca="true" t="shared" si="3" ref="E13:J13">+E11-E12</f>
        <v>170559</v>
      </c>
      <c r="F13" s="42">
        <f t="shared" si="3"/>
        <v>213618</v>
      </c>
      <c r="G13" s="42">
        <f t="shared" si="3"/>
        <v>214650</v>
      </c>
      <c r="H13" s="42">
        <f t="shared" si="3"/>
        <v>218801</v>
      </c>
      <c r="I13" s="42">
        <f t="shared" si="3"/>
        <v>338505</v>
      </c>
      <c r="J13" s="42">
        <f t="shared" si="3"/>
        <v>113853</v>
      </c>
      <c r="K13" s="38">
        <f t="shared" si="1"/>
        <v>2107386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1.120900669376139</v>
      </c>
      <c r="C18" s="39">
        <v>1.181432882358846</v>
      </c>
      <c r="D18" s="39">
        <v>1.110048263071222</v>
      </c>
      <c r="E18" s="39">
        <v>1.315893022226081</v>
      </c>
      <c r="F18" s="39">
        <v>1.027657704022648</v>
      </c>
      <c r="G18" s="39">
        <v>1.14769531325898</v>
      </c>
      <c r="H18" s="39">
        <v>1.27404999634366</v>
      </c>
      <c r="I18" s="39">
        <v>1.092766766376803</v>
      </c>
      <c r="J18" s="39">
        <v>1.069949460802734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1794373.35</v>
      </c>
      <c r="C20" s="36">
        <f aca="true" t="shared" si="4" ref="C20:J20">SUM(C21:C29)</f>
        <v>1687055.4699999997</v>
      </c>
      <c r="D20" s="36">
        <f t="shared" si="4"/>
        <v>2114129.04</v>
      </c>
      <c r="E20" s="36">
        <f t="shared" si="4"/>
        <v>1301216.57</v>
      </c>
      <c r="F20" s="36">
        <f t="shared" si="4"/>
        <v>1287199.1300000001</v>
      </c>
      <c r="G20" s="36">
        <f t="shared" si="4"/>
        <v>1421356.9100000001</v>
      </c>
      <c r="H20" s="36">
        <f t="shared" si="4"/>
        <v>1273587.3299999998</v>
      </c>
      <c r="I20" s="36">
        <f t="shared" si="4"/>
        <v>1795935.9400000002</v>
      </c>
      <c r="J20" s="36">
        <f t="shared" si="4"/>
        <v>631358.1000000001</v>
      </c>
      <c r="K20" s="36">
        <f aca="true" t="shared" si="5" ref="K20:K29">SUM(B20:J20)</f>
        <v>13306211.839999998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1545269.67</v>
      </c>
      <c r="C21" s="58">
        <f>ROUND((C15+C16)*C7,2)</f>
        <v>1379881.92</v>
      </c>
      <c r="D21" s="58">
        <f aca="true" t="shared" si="6" ref="D21:J21">ROUND((D15+D16)*D7,2)</f>
        <v>1842684.81</v>
      </c>
      <c r="E21" s="58">
        <f t="shared" si="6"/>
        <v>952568.01</v>
      </c>
      <c r="F21" s="58">
        <f t="shared" si="6"/>
        <v>1212519.56</v>
      </c>
      <c r="G21" s="58">
        <f t="shared" si="6"/>
        <v>1199024.58</v>
      </c>
      <c r="H21" s="58">
        <f t="shared" si="6"/>
        <v>962192.36</v>
      </c>
      <c r="I21" s="58">
        <f t="shared" si="6"/>
        <v>1541053.73</v>
      </c>
      <c r="J21" s="58">
        <f t="shared" si="6"/>
        <v>569783.46</v>
      </c>
      <c r="K21" s="30">
        <f t="shared" si="5"/>
        <v>11204978.100000001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186824.14</v>
      </c>
      <c r="C22" s="30">
        <f t="shared" si="7"/>
        <v>250355.95</v>
      </c>
      <c r="D22" s="30">
        <f t="shared" si="7"/>
        <v>202784.26</v>
      </c>
      <c r="E22" s="30">
        <f t="shared" si="7"/>
        <v>300909.59</v>
      </c>
      <c r="F22" s="30">
        <f t="shared" si="7"/>
        <v>33535.51</v>
      </c>
      <c r="G22" s="30">
        <f t="shared" si="7"/>
        <v>177090.31</v>
      </c>
      <c r="H22" s="30">
        <f t="shared" si="7"/>
        <v>263688.81</v>
      </c>
      <c r="I22" s="30">
        <f t="shared" si="7"/>
        <v>142958.57</v>
      </c>
      <c r="J22" s="30">
        <f t="shared" si="7"/>
        <v>39856.05</v>
      </c>
      <c r="K22" s="30">
        <f t="shared" si="5"/>
        <v>1598003.1900000004</v>
      </c>
      <c r="L22"/>
      <c r="M22"/>
      <c r="N22"/>
    </row>
    <row r="23" spans="1:14" ht="16.5" customHeight="1">
      <c r="A23" s="18" t="s">
        <v>26</v>
      </c>
      <c r="B23" s="30">
        <v>57879.79</v>
      </c>
      <c r="C23" s="30">
        <v>50849.89</v>
      </c>
      <c r="D23" s="30">
        <v>60364.3</v>
      </c>
      <c r="E23" s="30">
        <v>40643.99</v>
      </c>
      <c r="F23" s="30">
        <v>37546.52</v>
      </c>
      <c r="G23" s="30">
        <v>41454.33</v>
      </c>
      <c r="H23" s="30">
        <v>42254.45</v>
      </c>
      <c r="I23" s="30">
        <v>68726.57</v>
      </c>
      <c r="J23" s="30">
        <v>19017.67</v>
      </c>
      <c r="K23" s="30">
        <f t="shared" si="5"/>
        <v>418737.50999999995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1296.14</v>
      </c>
      <c r="D26" s="30">
        <v>1622.89</v>
      </c>
      <c r="E26" s="30">
        <v>999.33</v>
      </c>
      <c r="F26" s="30">
        <v>988.44</v>
      </c>
      <c r="G26" s="30">
        <v>1091.91</v>
      </c>
      <c r="H26" s="30">
        <v>977.55</v>
      </c>
      <c r="I26" s="30">
        <v>1377.83</v>
      </c>
      <c r="J26" s="30">
        <v>484.69</v>
      </c>
      <c r="K26" s="30">
        <f t="shared" si="5"/>
        <v>10216.61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6603.75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36984.14</v>
      </c>
      <c r="J29" s="30">
        <v>0</v>
      </c>
      <c r="K29" s="30">
        <f t="shared" si="5"/>
        <v>36984.14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-97935.2</v>
      </c>
      <c r="C32" s="30">
        <f t="shared" si="8"/>
        <v>-125290</v>
      </c>
      <c r="D32" s="30">
        <f t="shared" si="8"/>
        <v>393640.17000000004</v>
      </c>
      <c r="E32" s="30">
        <f t="shared" si="8"/>
        <v>-47718</v>
      </c>
      <c r="F32" s="30">
        <f t="shared" si="8"/>
        <v>-51040</v>
      </c>
      <c r="G32" s="30">
        <f t="shared" si="8"/>
        <v>-28314</v>
      </c>
      <c r="H32" s="30">
        <f t="shared" si="8"/>
        <v>355846</v>
      </c>
      <c r="I32" s="30">
        <f t="shared" si="8"/>
        <v>-72063.2</v>
      </c>
      <c r="J32" s="30">
        <f t="shared" si="8"/>
        <v>86637.09</v>
      </c>
      <c r="K32" s="30">
        <f aca="true" t="shared" si="9" ref="K32:K42">SUM(B32:J32)</f>
        <v>413762.86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-71535.2</v>
      </c>
      <c r="C33" s="30">
        <f t="shared" si="10"/>
        <v>-72490</v>
      </c>
      <c r="D33" s="30">
        <f t="shared" si="10"/>
        <v>-68965.6</v>
      </c>
      <c r="E33" s="30">
        <f t="shared" si="10"/>
        <v>-47718</v>
      </c>
      <c r="F33" s="30">
        <f t="shared" si="10"/>
        <v>-51040</v>
      </c>
      <c r="G33" s="30">
        <f t="shared" si="10"/>
        <v>-28314</v>
      </c>
      <c r="H33" s="30">
        <f t="shared" si="10"/>
        <v>-22154</v>
      </c>
      <c r="I33" s="30">
        <f t="shared" si="10"/>
        <v>-72063.2</v>
      </c>
      <c r="J33" s="30">
        <f t="shared" si="10"/>
        <v>-14590.4</v>
      </c>
      <c r="K33" s="30">
        <f t="shared" si="9"/>
        <v>-448870.4000000001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-71535.2</v>
      </c>
      <c r="C34" s="30">
        <f t="shared" si="11"/>
        <v>-72490</v>
      </c>
      <c r="D34" s="30">
        <f t="shared" si="11"/>
        <v>-68965.6</v>
      </c>
      <c r="E34" s="30">
        <f t="shared" si="11"/>
        <v>-47718</v>
      </c>
      <c r="F34" s="30">
        <f t="shared" si="11"/>
        <v>-51040</v>
      </c>
      <c r="G34" s="30">
        <f t="shared" si="11"/>
        <v>-28314</v>
      </c>
      <c r="H34" s="30">
        <f t="shared" si="11"/>
        <v>-22154</v>
      </c>
      <c r="I34" s="30">
        <f t="shared" si="11"/>
        <v>-72063.2</v>
      </c>
      <c r="J34" s="30">
        <f t="shared" si="11"/>
        <v>-14590.4</v>
      </c>
      <c r="K34" s="30">
        <f t="shared" si="9"/>
        <v>-448870.4000000001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-26400</v>
      </c>
      <c r="C38" s="27">
        <f t="shared" si="12"/>
        <v>-52800</v>
      </c>
      <c r="D38" s="27">
        <f t="shared" si="12"/>
        <v>462605.77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378000</v>
      </c>
      <c r="I38" s="27">
        <f t="shared" si="12"/>
        <v>0</v>
      </c>
      <c r="J38" s="27">
        <f t="shared" si="12"/>
        <v>101227.48999999999</v>
      </c>
      <c r="K38" s="30">
        <f t="shared" si="9"/>
        <v>862633.26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27">
        <v>-26400</v>
      </c>
      <c r="C42" s="27">
        <v>-52800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30">
        <f t="shared" si="9"/>
        <v>-79200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2187000</v>
      </c>
      <c r="E46" s="17">
        <v>0</v>
      </c>
      <c r="F46" s="17">
        <v>0</v>
      </c>
      <c r="G46" s="17">
        <v>0</v>
      </c>
      <c r="H46" s="17">
        <v>1476000</v>
      </c>
      <c r="I46" s="17">
        <v>0</v>
      </c>
      <c r="J46" s="17">
        <v>625500</v>
      </c>
      <c r="K46" s="30">
        <f aca="true" t="shared" si="13" ref="K46:K53">SUM(B46:J46)</f>
        <v>4288500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1696438.1500000001</v>
      </c>
      <c r="C55" s="27">
        <f t="shared" si="15"/>
        <v>1561765.4699999997</v>
      </c>
      <c r="D55" s="27">
        <f t="shared" si="15"/>
        <v>2507769.21</v>
      </c>
      <c r="E55" s="27">
        <f t="shared" si="15"/>
        <v>1253498.57</v>
      </c>
      <c r="F55" s="27">
        <f t="shared" si="15"/>
        <v>1236159.1300000001</v>
      </c>
      <c r="G55" s="27">
        <f t="shared" si="15"/>
        <v>1393042.9100000001</v>
      </c>
      <c r="H55" s="27">
        <f t="shared" si="15"/>
        <v>1629433.3299999998</v>
      </c>
      <c r="I55" s="27">
        <f t="shared" si="15"/>
        <v>1723872.7400000002</v>
      </c>
      <c r="J55" s="27">
        <f t="shared" si="15"/>
        <v>717995.1900000001</v>
      </c>
      <c r="K55" s="20">
        <f>SUM(B55:J55)</f>
        <v>13719974.700000001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1696438.15</v>
      </c>
      <c r="C61" s="10">
        <f t="shared" si="17"/>
        <v>1561765.4739792577</v>
      </c>
      <c r="D61" s="10">
        <f t="shared" si="17"/>
        <v>2507769.2125969846</v>
      </c>
      <c r="E61" s="10">
        <f t="shared" si="17"/>
        <v>1253498.56752994</v>
      </c>
      <c r="F61" s="10">
        <f t="shared" si="17"/>
        <v>1236159.1270846901</v>
      </c>
      <c r="G61" s="10">
        <f t="shared" si="17"/>
        <v>1393042.9108775991</v>
      </c>
      <c r="H61" s="10">
        <f t="shared" si="17"/>
        <v>1629433.332697888</v>
      </c>
      <c r="I61" s="10">
        <f>SUM(I62:I74)</f>
        <v>1723872.74</v>
      </c>
      <c r="J61" s="10">
        <f t="shared" si="17"/>
        <v>717995.1857997584</v>
      </c>
      <c r="K61" s="5">
        <f>SUM(K62:K74)</f>
        <v>13719974.700566119</v>
      </c>
      <c r="L61" s="9"/>
    </row>
    <row r="62" spans="1:12" ht="16.5" customHeight="1">
      <c r="A62" s="7" t="s">
        <v>56</v>
      </c>
      <c r="B62" s="8">
        <v>1485740.53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1485740.53</v>
      </c>
      <c r="L62"/>
    </row>
    <row r="63" spans="1:12" ht="16.5" customHeight="1">
      <c r="A63" s="7" t="s">
        <v>57</v>
      </c>
      <c r="B63" s="8">
        <v>210697.62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210697.62</v>
      </c>
      <c r="L63"/>
    </row>
    <row r="64" spans="1:12" ht="16.5" customHeight="1">
      <c r="A64" s="7" t="s">
        <v>4</v>
      </c>
      <c r="B64" s="6">
        <v>0</v>
      </c>
      <c r="C64" s="8">
        <v>1561765.4739792577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1561765.4739792577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2507769.2125969846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2507769.2125969846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1253498.56752994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1253498.56752994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1236159.1270846901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1236159.1270846901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1393042.9108775991</v>
      </c>
      <c r="H68" s="6">
        <v>0</v>
      </c>
      <c r="I68" s="6">
        <v>0</v>
      </c>
      <c r="J68" s="6">
        <v>0</v>
      </c>
      <c r="K68" s="5">
        <f t="shared" si="18"/>
        <v>1393042.9108775991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1629433.332697888</v>
      </c>
      <c r="I69" s="6">
        <v>0</v>
      </c>
      <c r="J69" s="6">
        <v>0</v>
      </c>
      <c r="K69" s="5">
        <f t="shared" si="18"/>
        <v>1629433.332697888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558189.99</v>
      </c>
      <c r="J71" s="6">
        <v>0</v>
      </c>
      <c r="K71" s="5">
        <f t="shared" si="18"/>
        <v>558189.99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1165682.75</v>
      </c>
      <c r="J72" s="6">
        <v>0</v>
      </c>
      <c r="K72" s="5">
        <f t="shared" si="18"/>
        <v>1165682.75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717995.1857997584</v>
      </c>
      <c r="K73" s="5">
        <f t="shared" si="18"/>
        <v>717995.1857997584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2023-10-15T21:52:11Z</dcterms:modified>
  <cp:category/>
  <cp:version/>
  <cp:contentType/>
  <cp:contentStatus/>
</cp:coreProperties>
</file>