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<sst xmlns="http://schemas.openxmlformats.org/spreadsheetml/2006/main" count="83" uniqueCount="82">
  <si>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</si>
  <si>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</si>
  <si>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</si>
  <si>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</si>
  <si>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</si>
  <si>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</si>
  <si>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</si>
  <si>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</si>
  <si>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</si>
  <si>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</si>
  <si>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</si>
  <si>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</si>
  <si>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</si>
  <si>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</si>
  <si>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</si>
  <si>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</si>
  <si>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</si>
  <si>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</si>
  <si>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</si>
  <si>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</si>
  <si>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</si>
  <si>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</si>
  <si>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</si>
  <si>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</si>
  <si>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</si>
  <si>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</si>
  <si>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</si>
  <si>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</si>
  <si>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</si>
  <si>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</si>
  <si>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</si>
  <si>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</si>
  <si>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</si>
  <si>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</si>
  <si>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</si>
  <si>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</si>
  <si>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</si>
  <si>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</si>
  <si>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</si>
  <si>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</si>
  <si>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</si>
  <si>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</si>
  <si>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</si>
  <si>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</si>
  <si>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</si>
  <si>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</si>
  <si>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</si>
  <si>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</si>
  <si>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</si>
  <si>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</si>
  <si>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</si>
  <si>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</si>
  <si>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</si>
  <si>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</si>
  <si>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</si>
  <si>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</si>
  <si>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</si>
  <si>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</si>
  <si>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</si>
  <si>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</si>
  <si>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</si>
  <si>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</si>
  <si>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</si>
  <si>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</si>
  <si>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</si>
  <si>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</si>
  <si>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</si>
  <si>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</si>
  <si>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</si>
  <si>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</si>
  <si>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</si>
  <si>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</si>
  <si>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</si>
  <si>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</si>
  <si>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</si>
  <si>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</si>
  <si>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</si>
  <si>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</si>
  <si>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02/10/23 - VENCIMENTO 09/10/23</t>
  </si>
  <si>
    <t>4. Remuneração Bruta do Operador (4.1 + 4.2 +....+ 4.9)</t>
  </si>
  <si>
    <t>4.9. Remuneração Veículos Elétricos</t>
  </si>
  <si>
    <t>5.2.10. Chip Claro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</si>
</sst>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333339</v>
      </c>
      <c r="C7" s="46">
        <f aca="true" t="shared" si="0" ref="C7:J7">+C8+C11</f>
        <v>272312</v>
      </c>
      <c r="D7" s="46">
        <f t="shared" si="0"/>
        <v>320102</v>
      </c>
      <c r="E7" s="46">
        <f t="shared" si="0"/>
        <v>186024</v>
      </c>
      <c r="F7" s="46">
        <f t="shared" si="0"/>
        <v>229678</v>
      </c>
      <c r="G7" s="46">
        <f t="shared" si="0"/>
        <v>223139</v>
      </c>
      <c r="H7" s="46">
        <f t="shared" si="0"/>
        <v>236122</v>
      </c>
      <c r="I7" s="46">
        <f t="shared" si="0"/>
        <v>363312</v>
      </c>
      <c r="J7" s="46">
        <f t="shared" si="0"/>
        <v>118819</v>
      </c>
      <c r="K7" s="38">
        <f aca="true" t="shared" si="1" ref="K7:K13">SUM(B7:J7)</f>
        <v>2282847</v>
      </c>
      <c r="L7" s="45"/>
      <c r="M7"/>
      <c r="N7"/>
    </row>
    <row r="8" spans="1:14" ht="16.5" customHeight="1">
      <c r="A8" s="43" t="s">
        <v>74</v>
      </c>
      <c r="B8" s="44">
        <f aca="true" t="shared" si="2" ref="B8:J8">+B9+B10</f>
        <v>15410</v>
      </c>
      <c r="C8" s="44">
        <f t="shared" si="2"/>
        <v>15736</v>
      </c>
      <c r="D8" s="44">
        <f t="shared" si="2"/>
        <v>14845</v>
      </c>
      <c r="E8" s="44">
        <f t="shared" si="2"/>
        <v>10551</v>
      </c>
      <c r="F8" s="44">
        <f t="shared" si="2"/>
        <v>10965</v>
      </c>
      <c r="G8" s="44">
        <f t="shared" si="2"/>
        <v>6137</v>
      </c>
      <c r="H8" s="44">
        <f t="shared" si="2"/>
        <v>4754</v>
      </c>
      <c r="I8" s="44">
        <f t="shared" si="2"/>
        <v>15653</v>
      </c>
      <c r="J8" s="44">
        <f t="shared" si="2"/>
        <v>3254</v>
      </c>
      <c r="K8" s="38">
        <f t="shared" si="1"/>
        <v>97305</v>
      </c>
      <c r="L8"/>
      <c r="M8"/>
      <c r="N8"/>
    </row>
    <row r="9" spans="1:14" ht="16.5" customHeight="1">
      <c r="A9" s="22" t="s">
        <v>31</v>
      </c>
      <c r="B9" s="44">
        <v>15357</v>
      </c>
      <c r="C9" s="44">
        <v>15736</v>
      </c>
      <c r="D9" s="44">
        <v>14845</v>
      </c>
      <c r="E9" s="44">
        <v>10323</v>
      </c>
      <c r="F9" s="44">
        <v>10951</v>
      </c>
      <c r="G9" s="44">
        <v>6132</v>
      </c>
      <c r="H9" s="44">
        <v>4754</v>
      </c>
      <c r="I9" s="44">
        <v>15573</v>
      </c>
      <c r="J9" s="44">
        <v>3254</v>
      </c>
      <c r="K9" s="38">
        <f t="shared" si="1"/>
        <v>96925</v>
      </c>
      <c r="L9"/>
      <c r="M9"/>
      <c r="N9"/>
    </row>
    <row r="10" spans="1:14" ht="16.5" customHeight="1">
      <c r="A10" s="22" t="s">
        <v>30</v>
      </c>
      <c r="B10" s="44">
        <v>53</v>
      </c>
      <c r="C10" s="44">
        <v>0</v>
      </c>
      <c r="D10" s="44">
        <v>0</v>
      </c>
      <c r="E10" s="44">
        <v>228</v>
      </c>
      <c r="F10" s="44">
        <v>14</v>
      </c>
      <c r="G10" s="44">
        <v>5</v>
      </c>
      <c r="H10" s="44">
        <v>0</v>
      </c>
      <c r="I10" s="44">
        <v>80</v>
      </c>
      <c r="J10" s="44">
        <v>0</v>
      </c>
      <c r="K10" s="38">
        <f t="shared" si="1"/>
        <v>380</v>
      </c>
      <c r="L10"/>
      <c r="M10"/>
      <c r="N10"/>
    </row>
    <row r="11" spans="1:14" ht="16.5" customHeight="1">
      <c r="A11" s="43" t="s">
        <v>66</v>
      </c>
      <c r="B11" s="42">
        <v>317929</v>
      </c>
      <c r="C11" s="42">
        <v>256576</v>
      </c>
      <c r="D11" s="42">
        <v>305257</v>
      </c>
      <c r="E11" s="42">
        <v>175473</v>
      </c>
      <c r="F11" s="42">
        <v>218713</v>
      </c>
      <c r="G11" s="42">
        <v>217002</v>
      </c>
      <c r="H11" s="42">
        <v>231368</v>
      </c>
      <c r="I11" s="42">
        <v>347659</v>
      </c>
      <c r="J11" s="42">
        <v>115565</v>
      </c>
      <c r="K11" s="38">
        <f t="shared" si="1"/>
        <v>2185542</v>
      </c>
      <c r="L11" s="59"/>
      <c r="M11" s="59"/>
      <c r="N11" s="59"/>
    </row>
    <row r="12" spans="1:14" ht="16.5" customHeight="1">
      <c r="A12" s="22" t="s">
        <v>77</v>
      </c>
      <c r="B12" s="42">
        <v>21378</v>
      </c>
      <c r="C12" s="42">
        <v>19807</v>
      </c>
      <c r="D12" s="42">
        <v>23997</v>
      </c>
      <c r="E12" s="42">
        <v>16613</v>
      </c>
      <c r="F12" s="42">
        <v>13700</v>
      </c>
      <c r="G12" s="42">
        <v>12289</v>
      </c>
      <c r="H12" s="42">
        <v>11948</v>
      </c>
      <c r="I12" s="42">
        <v>19052</v>
      </c>
      <c r="J12" s="42">
        <v>5008</v>
      </c>
      <c r="K12" s="38">
        <f t="shared" si="1"/>
        <v>143792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296551</v>
      </c>
      <c r="C13" s="42">
        <f>+C11-C12</f>
        <v>236769</v>
      </c>
      <c r="D13" s="42">
        <f>+D11-D12</f>
        <v>281260</v>
      </c>
      <c r="E13" s="42">
        <f aca="true" t="shared" si="3" ref="E13:J13">+E11-E12</f>
        <v>158860</v>
      </c>
      <c r="F13" s="42">
        <f t="shared" si="3"/>
        <v>205013</v>
      </c>
      <c r="G13" s="42">
        <f t="shared" si="3"/>
        <v>204713</v>
      </c>
      <c r="H13" s="42">
        <f t="shared" si="3"/>
        <v>219420</v>
      </c>
      <c r="I13" s="42">
        <f t="shared" si="3"/>
        <v>328607</v>
      </c>
      <c r="J13" s="42">
        <f t="shared" si="3"/>
        <v>110557</v>
      </c>
      <c r="K13" s="38">
        <f t="shared" si="1"/>
        <v>2041750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1.180146224650029</v>
      </c>
      <c r="C18" s="39">
        <v>1.237918184221467</v>
      </c>
      <c r="D18" s="39">
        <v>1.197591496542304</v>
      </c>
      <c r="E18" s="39">
        <v>1.443281973142312</v>
      </c>
      <c r="F18" s="39">
        <v>1.10471007632588</v>
      </c>
      <c r="G18" s="39">
        <v>1.226121402694742</v>
      </c>
      <c r="H18" s="39">
        <v>1.314482028731799</v>
      </c>
      <c r="I18" s="39">
        <v>1.158063661696025</v>
      </c>
      <c r="J18" s="39">
        <v>1.117341970646427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SUM(B21:B29)</f>
        <v>1838298.27</v>
      </c>
      <c r="C20" s="36">
        <f aca="true" t="shared" si="4" ref="C20:J20">SUM(C21:C29)</f>
        <v>1729300.7499999998</v>
      </c>
      <c r="D20" s="36">
        <f t="shared" si="4"/>
        <v>2177275.02</v>
      </c>
      <c r="E20" s="36">
        <f t="shared" si="4"/>
        <v>1332653.6400000001</v>
      </c>
      <c r="F20" s="36">
        <f t="shared" si="4"/>
        <v>1324193.59</v>
      </c>
      <c r="G20" s="36">
        <f t="shared" si="4"/>
        <v>1442521.6500000001</v>
      </c>
      <c r="H20" s="36">
        <f t="shared" si="4"/>
        <v>1310507.74</v>
      </c>
      <c r="I20" s="36">
        <f t="shared" si="4"/>
        <v>1841615.5200000003</v>
      </c>
      <c r="J20" s="36">
        <f t="shared" si="4"/>
        <v>639382.14</v>
      </c>
      <c r="K20" s="36">
        <f aca="true" t="shared" si="5" ref="K20:K29">SUM(B20:J20)</f>
        <v>13635748.32</v>
      </c>
      <c r="L20"/>
      <c r="M20"/>
      <c r="N20"/>
    </row>
    <row r="21" spans="1:14" ht="16.5" customHeight="1">
      <c r="A21" s="35" t="s">
        <v>27</v>
      </c>
      <c r="B21" s="58">
        <f>ROUND((B15+B16)*B7,2)</f>
        <v>1504992.25</v>
      </c>
      <c r="C21" s="58">
        <f>ROUND((C15+C16)*C7,2)</f>
        <v>1350667.52</v>
      </c>
      <c r="D21" s="58">
        <f aca="true" t="shared" si="6" ref="D21:J21">ROUND((D15+D16)*D7,2)</f>
        <v>1760080.85</v>
      </c>
      <c r="E21" s="58">
        <f t="shared" si="6"/>
        <v>889306.33</v>
      </c>
      <c r="F21" s="58">
        <f t="shared" si="6"/>
        <v>1161963.97</v>
      </c>
      <c r="G21" s="58">
        <f t="shared" si="6"/>
        <v>1140307.23</v>
      </c>
      <c r="H21" s="58">
        <f t="shared" si="6"/>
        <v>960780.42</v>
      </c>
      <c r="I21" s="58">
        <f t="shared" si="6"/>
        <v>1493284.98</v>
      </c>
      <c r="J21" s="58">
        <f t="shared" si="6"/>
        <v>552603.41</v>
      </c>
      <c r="K21" s="30">
        <f t="shared" si="5"/>
        <v>10813986.96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271118.67</v>
      </c>
      <c r="C22" s="30">
        <f t="shared" si="7"/>
        <v>321348.36</v>
      </c>
      <c r="D22" s="30">
        <f t="shared" si="7"/>
        <v>347777.01</v>
      </c>
      <c r="E22" s="30">
        <f t="shared" si="7"/>
        <v>394213.46</v>
      </c>
      <c r="F22" s="30">
        <f t="shared" si="7"/>
        <v>121669.34</v>
      </c>
      <c r="G22" s="30">
        <f t="shared" si="7"/>
        <v>257847.87</v>
      </c>
      <c r="H22" s="30">
        <f t="shared" si="7"/>
        <v>302148.18</v>
      </c>
      <c r="I22" s="30">
        <f t="shared" si="7"/>
        <v>236034.09</v>
      </c>
      <c r="J22" s="30">
        <f t="shared" si="7"/>
        <v>64843.57</v>
      </c>
      <c r="K22" s="30">
        <f t="shared" si="5"/>
        <v>2317000.55</v>
      </c>
      <c r="L22"/>
      <c r="M22"/>
      <c r="N22"/>
    </row>
    <row r="23" spans="1:14" ht="16.5" customHeight="1">
      <c r="A23" s="18" t="s">
        <v>25</v>
      </c>
      <c r="B23" s="30">
        <v>57787.79</v>
      </c>
      <c r="C23" s="30">
        <v>51317.16</v>
      </c>
      <c r="D23" s="30">
        <v>61113.32</v>
      </c>
      <c r="E23" s="30">
        <v>42038.87</v>
      </c>
      <c r="F23" s="30">
        <v>36960.02</v>
      </c>
      <c r="G23" s="30">
        <v>40589.75</v>
      </c>
      <c r="H23" s="30">
        <v>42121.99</v>
      </c>
      <c r="I23" s="30">
        <v>69042.28</v>
      </c>
      <c r="J23" s="30">
        <v>19239.69</v>
      </c>
      <c r="K23" s="30">
        <f t="shared" si="5"/>
        <v>420210.87000000005</v>
      </c>
      <c r="L23"/>
      <c r="M23"/>
      <c r="N23"/>
    </row>
    <row r="24" spans="1:14" ht="16.5" customHeight="1">
      <c r="A24" s="18" t="s">
        <v>24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1377.83</v>
      </c>
      <c r="C26" s="30">
        <v>1296.14</v>
      </c>
      <c r="D26" s="30">
        <v>1631.06</v>
      </c>
      <c r="E26" s="30">
        <v>999.33</v>
      </c>
      <c r="F26" s="30">
        <v>991.16</v>
      </c>
      <c r="G26" s="30">
        <v>1081.02</v>
      </c>
      <c r="H26" s="30">
        <v>982.99</v>
      </c>
      <c r="I26" s="30">
        <v>1380.55</v>
      </c>
      <c r="J26" s="30">
        <v>479.24</v>
      </c>
      <c r="K26" s="30">
        <f t="shared" si="5"/>
        <v>10219.32</v>
      </c>
      <c r="L26" s="59"/>
      <c r="M26" s="59"/>
      <c r="N26" s="59"/>
    </row>
    <row r="27" spans="1:14" ht="16.5" customHeight="1">
      <c r="A27" s="18" t="s">
        <v>75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76</v>
      </c>
      <c r="B28" s="30">
        <v>896.26</v>
      </c>
      <c r="C28" s="30">
        <v>828.19</v>
      </c>
      <c r="D28" s="30">
        <v>1004.04</v>
      </c>
      <c r="E28" s="30">
        <v>576.96</v>
      </c>
      <c r="F28" s="30">
        <v>602.53</v>
      </c>
      <c r="G28" s="30">
        <v>684.76</v>
      </c>
      <c r="H28" s="30">
        <v>695.63</v>
      </c>
      <c r="I28" s="30">
        <v>987.27</v>
      </c>
      <c r="J28" s="30">
        <v>327.92</v>
      </c>
      <c r="K28" s="30">
        <f t="shared" si="5"/>
        <v>6603.5599999999995</v>
      </c>
      <c r="L28" s="59"/>
      <c r="M28" s="59"/>
      <c r="N28" s="59"/>
    </row>
    <row r="29" spans="1:14" ht="16.5" customHeight="1">
      <c r="A29" s="18" t="s">
        <v>80</v>
      </c>
      <c r="B29" s="30"/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37038.52</v>
      </c>
      <c r="J29" s="30">
        <v>0</v>
      </c>
      <c r="K29" s="30">
        <f t="shared" si="5"/>
        <v>37038.52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22</v>
      </c>
      <c r="B32" s="30">
        <f aca="true" t="shared" si="8" ref="B32:J32">+B33+B38+B50</f>
        <v>-190566.8</v>
      </c>
      <c r="C32" s="30">
        <f t="shared" si="8"/>
        <v>-144420.5</v>
      </c>
      <c r="D32" s="30">
        <f t="shared" si="8"/>
        <v>-212926.52999999997</v>
      </c>
      <c r="E32" s="30">
        <f t="shared" si="8"/>
        <v>-149341.69</v>
      </c>
      <c r="F32" s="30">
        <f t="shared" si="8"/>
        <v>-118434.4</v>
      </c>
      <c r="G32" s="30">
        <f t="shared" si="8"/>
        <v>-133542.75</v>
      </c>
      <c r="H32" s="30">
        <f t="shared" si="8"/>
        <v>-112994.82</v>
      </c>
      <c r="I32" s="30">
        <f t="shared" si="8"/>
        <v>-175405.16</v>
      </c>
      <c r="J32" s="30">
        <f t="shared" si="8"/>
        <v>-564955.76</v>
      </c>
      <c r="K32" s="30">
        <f aca="true" t="shared" si="9" ref="K32:K40">SUM(B32:J32)</f>
        <v>-1802588.41</v>
      </c>
      <c r="L32"/>
      <c r="M32"/>
      <c r="N32"/>
    </row>
    <row r="33" spans="1:14" ht="16.5" customHeight="1">
      <c r="A33" s="18" t="s">
        <v>21</v>
      </c>
      <c r="B33" s="30">
        <f aca="true" t="shared" si="10" ref="B33:J33">B34+B35+B36+B37</f>
        <v>-116816.8</v>
      </c>
      <c r="C33" s="30">
        <f t="shared" si="10"/>
        <v>-75170.5</v>
      </c>
      <c r="D33" s="30">
        <f t="shared" si="10"/>
        <v>-79532.3</v>
      </c>
      <c r="E33" s="30">
        <f t="shared" si="10"/>
        <v>-100341.69</v>
      </c>
      <c r="F33" s="30">
        <f t="shared" si="10"/>
        <v>-48184.4</v>
      </c>
      <c r="G33" s="30">
        <f t="shared" si="10"/>
        <v>-62042.75</v>
      </c>
      <c r="H33" s="30">
        <f t="shared" si="10"/>
        <v>-34139.74</v>
      </c>
      <c r="I33" s="30">
        <f t="shared" si="10"/>
        <v>-89155.16</v>
      </c>
      <c r="J33" s="30">
        <f t="shared" si="10"/>
        <v>-20683.25</v>
      </c>
      <c r="K33" s="30">
        <f t="shared" si="9"/>
        <v>-626066.59</v>
      </c>
      <c r="L33"/>
      <c r="M33"/>
      <c r="N33"/>
    </row>
    <row r="34" spans="1:14" s="23" customFormat="1" ht="16.5" customHeight="1">
      <c r="A34" s="29" t="s">
        <v>54</v>
      </c>
      <c r="B34" s="30">
        <f aca="true" t="shared" si="11" ref="B34:J34">-ROUND((B9)*$E$3,2)</f>
        <v>-67570.8</v>
      </c>
      <c r="C34" s="30">
        <f t="shared" si="11"/>
        <v>-69238.4</v>
      </c>
      <c r="D34" s="30">
        <f t="shared" si="11"/>
        <v>-65318</v>
      </c>
      <c r="E34" s="30">
        <f t="shared" si="11"/>
        <v>-45421.2</v>
      </c>
      <c r="F34" s="30">
        <f t="shared" si="11"/>
        <v>-48184.4</v>
      </c>
      <c r="G34" s="30">
        <f t="shared" si="11"/>
        <v>-26980.8</v>
      </c>
      <c r="H34" s="30">
        <f t="shared" si="11"/>
        <v>-20917.6</v>
      </c>
      <c r="I34" s="30">
        <f t="shared" si="11"/>
        <v>-68521.2</v>
      </c>
      <c r="J34" s="30">
        <f t="shared" si="11"/>
        <v>-14317.6</v>
      </c>
      <c r="K34" s="30">
        <f t="shared" si="9"/>
        <v>-426470</v>
      </c>
      <c r="L34" s="28"/>
      <c r="M34"/>
      <c r="N34"/>
    </row>
    <row r="35" spans="1:14" ht="16.5" customHeight="1">
      <c r="A35" s="25" t="s">
        <v>20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18</v>
      </c>
      <c r="B37" s="30">
        <v>-49246</v>
      </c>
      <c r="C37" s="30">
        <v>-5932.1</v>
      </c>
      <c r="D37" s="30">
        <v>-14214.3</v>
      </c>
      <c r="E37" s="30">
        <v>-54920.49</v>
      </c>
      <c r="F37" s="26">
        <v>0</v>
      </c>
      <c r="G37" s="30">
        <v>-35061.95</v>
      </c>
      <c r="H37" s="30">
        <v>-13222.14</v>
      </c>
      <c r="I37" s="30">
        <v>-20633.96</v>
      </c>
      <c r="J37" s="30">
        <v>-6365.65</v>
      </c>
      <c r="K37" s="30">
        <f t="shared" si="9"/>
        <v>-199596.58999999997</v>
      </c>
      <c r="L37"/>
      <c r="M37"/>
      <c r="N37"/>
    </row>
    <row r="38" spans="1:14" s="23" customFormat="1" ht="16.5" customHeight="1">
      <c r="A38" s="18" t="s">
        <v>17</v>
      </c>
      <c r="B38" s="27">
        <f aca="true" t="shared" si="12" ref="B38:J38">SUM(B39:B48)</f>
        <v>-73750</v>
      </c>
      <c r="C38" s="27">
        <f t="shared" si="12"/>
        <v>-69250</v>
      </c>
      <c r="D38" s="27">
        <f t="shared" si="12"/>
        <v>-133394.22999999998</v>
      </c>
      <c r="E38" s="27">
        <f t="shared" si="12"/>
        <v>-49000</v>
      </c>
      <c r="F38" s="27">
        <f t="shared" si="12"/>
        <v>-70250</v>
      </c>
      <c r="G38" s="27">
        <f t="shared" si="12"/>
        <v>-71500</v>
      </c>
      <c r="H38" s="27">
        <f t="shared" si="12"/>
        <v>-78855.08</v>
      </c>
      <c r="I38" s="27">
        <f t="shared" si="12"/>
        <v>-86250</v>
      </c>
      <c r="J38" s="27">
        <f t="shared" si="12"/>
        <v>-544272.51</v>
      </c>
      <c r="K38" s="30">
        <f t="shared" si="9"/>
        <v>-1176521.8199999998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15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64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0</v>
      </c>
      <c r="K46" s="30">
        <f aca="true" t="shared" si="13" ref="K46:K53">SUM(B46:J46)</f>
        <v>2799000</v>
      </c>
      <c r="L46" s="24"/>
      <c r="M46"/>
      <c r="N46"/>
    </row>
    <row r="47" spans="1:14" s="23" customFormat="1" ht="16.5" customHeight="1">
      <c r="A47" s="25" t="s">
        <v>65</v>
      </c>
      <c r="B47" s="17">
        <v>-73750</v>
      </c>
      <c r="C47" s="17">
        <v>-69250</v>
      </c>
      <c r="D47" s="17">
        <v>-1811000</v>
      </c>
      <c r="E47" s="17">
        <v>-49000</v>
      </c>
      <c r="F47" s="17">
        <v>-70250</v>
      </c>
      <c r="G47" s="17">
        <v>-71500</v>
      </c>
      <c r="H47" s="17">
        <v>-1163750</v>
      </c>
      <c r="I47" s="17">
        <v>-86250</v>
      </c>
      <c r="J47" s="17">
        <v>-537500</v>
      </c>
      <c r="K47" s="30">
        <f t="shared" si="13"/>
        <v>-3932250</v>
      </c>
      <c r="L47" s="24"/>
      <c r="M47"/>
      <c r="N47"/>
    </row>
    <row r="48" spans="1:14" s="23" customFormat="1" ht="16.5" customHeight="1">
      <c r="A48" s="25" t="s">
        <v>81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-13105.08</v>
      </c>
      <c r="I48" s="17">
        <v>0</v>
      </c>
      <c r="J48" s="17">
        <v>0</v>
      </c>
      <c r="K48" s="30">
        <f t="shared" si="13"/>
        <v>-13105.08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70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1647731.47</v>
      </c>
      <c r="C55" s="27">
        <f t="shared" si="15"/>
        <v>1584880.2499999998</v>
      </c>
      <c r="D55" s="27">
        <f t="shared" si="15"/>
        <v>1964348.49</v>
      </c>
      <c r="E55" s="27">
        <f t="shared" si="15"/>
        <v>1183311.9500000002</v>
      </c>
      <c r="F55" s="27">
        <f t="shared" si="15"/>
        <v>1205759.1900000002</v>
      </c>
      <c r="G55" s="27">
        <f t="shared" si="15"/>
        <v>1308978.9000000001</v>
      </c>
      <c r="H55" s="27">
        <f t="shared" si="15"/>
        <v>1197512.92</v>
      </c>
      <c r="I55" s="27">
        <f t="shared" si="15"/>
        <v>1666210.3600000003</v>
      </c>
      <c r="J55" s="27">
        <f t="shared" si="15"/>
        <v>74426.38</v>
      </c>
      <c r="K55" s="20">
        <f>SUM(B55:J55)</f>
        <v>11833159.910000002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1647731.4700000002</v>
      </c>
      <c r="C61" s="10">
        <f t="shared" si="17"/>
        <v>1584880.2538163168</v>
      </c>
      <c r="D61" s="10">
        <f t="shared" si="17"/>
        <v>1964348.4891124917</v>
      </c>
      <c r="E61" s="10">
        <f t="shared" si="17"/>
        <v>1183311.9546527201</v>
      </c>
      <c r="F61" s="10">
        <f t="shared" si="17"/>
        <v>1205759.185956551</v>
      </c>
      <c r="G61" s="10">
        <f t="shared" si="17"/>
        <v>1308978.900242521</v>
      </c>
      <c r="H61" s="10">
        <f t="shared" si="17"/>
        <v>1197512.9156168378</v>
      </c>
      <c r="I61" s="10">
        <f>SUM(I62:I74)</f>
        <v>1666210.36</v>
      </c>
      <c r="J61" s="10">
        <f t="shared" si="17"/>
        <v>74426.38308967988</v>
      </c>
      <c r="K61" s="5">
        <f>SUM(K62:K74)</f>
        <v>11833159.91248712</v>
      </c>
      <c r="L61" s="9"/>
    </row>
    <row r="62" spans="1:12" ht="16.5" customHeight="1">
      <c r="A62" s="7" t="s">
        <v>55</v>
      </c>
      <c r="B62" s="8">
        <v>1445719.59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1445719.59</v>
      </c>
      <c r="L62"/>
    </row>
    <row r="63" spans="1:12" ht="16.5" customHeight="1">
      <c r="A63" s="7" t="s">
        <v>56</v>
      </c>
      <c r="B63" s="8">
        <v>202011.88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202011.88</v>
      </c>
      <c r="L63"/>
    </row>
    <row r="64" spans="1:12" ht="16.5" customHeight="1">
      <c r="A64" s="7" t="s">
        <v>4</v>
      </c>
      <c r="B64" s="6">
        <v>0</v>
      </c>
      <c r="C64" s="8">
        <v>1584880.2538163168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1584880.2538163168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1964348.4891124917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1964348.4891124917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1183311.9546527201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1183311.9546527201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1205759.185956551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1205759.185956551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1308978.900242521</v>
      </c>
      <c r="H68" s="6">
        <v>0</v>
      </c>
      <c r="I68" s="6">
        <v>0</v>
      </c>
      <c r="J68" s="6">
        <v>0</v>
      </c>
      <c r="K68" s="5">
        <f t="shared" si="18"/>
        <v>1308978.900242521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1197512.9156168378</v>
      </c>
      <c r="I69" s="6">
        <v>0</v>
      </c>
      <c r="J69" s="6">
        <v>0</v>
      </c>
      <c r="K69" s="5">
        <f t="shared" si="18"/>
        <v>1197512.9156168378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609499.75</v>
      </c>
      <c r="J71" s="6">
        <v>0</v>
      </c>
      <c r="K71" s="5">
        <f t="shared" si="18"/>
        <v>609499.75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1056710.61</v>
      </c>
      <c r="J72" s="6">
        <v>0</v>
      </c>
      <c r="K72" s="5">
        <f t="shared" si="18"/>
        <v>1056710.61</v>
      </c>
    </row>
    <row r="73" spans="1:11" ht="16.5" customHeight="1">
      <c r="A73" s="7" t="s">
        <v>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74426.38308967988</v>
      </c>
      <c r="K73" s="5">
        <f t="shared" si="18"/>
        <v>74426.38308967988</v>
      </c>
    </row>
    <row r="74" spans="1:11" ht="18" customHeight="1">
      <c r="A74" s="4" t="s">
        <v>63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73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2023-10-08T21:39:17Z</dcterms:modified>
  <cp:category/>
  <cp:version/>
  <cp:contentType/>
  <cp:contentStatus/>
</cp:coreProperties>
</file>