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<sst xmlns="http://schemas.openxmlformats.org/spreadsheetml/2006/main" count="87" uniqueCount="86">
  <si>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</si>
  <si>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</si>
  <si>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</si>
  <si>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</si>
  <si>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</si>
  <si>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</si>
  <si>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</si>
  <si>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</si>
  <si>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</si>
  <si>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</si>
  <si>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</si>
  <si>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</si>
  <si>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</si>
  <si>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</si>
  <si>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</si>
  <si>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</si>
  <si>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</si>
  <si>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</si>
  <si>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</si>
  <si>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</si>
  <si>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</si>
  <si>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</si>
  <si>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</si>
  <si>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</si>
  <si>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</si>
  <si>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</si>
  <si>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</si>
  <si>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</si>
  <si>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</si>
  <si>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</si>
  <si>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</si>
  <si>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</si>
  <si>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</si>
  <si>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</si>
  <si>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</si>
  <si>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</si>
  <si>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</si>
  <si>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</si>
  <si>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</si>
  <si>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</si>
  <si>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</si>
  <si>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</si>
  <si>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</si>
  <si>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</si>
  <si>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</si>
  <si>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</si>
  <si>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</si>
  <si>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</si>
  <si>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</si>
  <si>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</si>
  <si>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</si>
  <si>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</si>
  <si>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</si>
  <si>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</si>
  <si>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</si>
  <si>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</si>
  <si>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</si>
  <si>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</si>
  <si>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</si>
  <si>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</si>
  <si>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</si>
  <si>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</si>
  <si>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</si>
  <si>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</si>
  <si>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</si>
  <si>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</si>
  <si>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</si>
  <si>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</si>
  <si>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</si>
  <si>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</si>
  <si>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</si>
  <si>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</si>
  <si>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</si>
  <si>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</si>
  <si>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</si>
  <si>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</si>
  <si>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</si>
  <si>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</si>
  <si>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</si>
  <si>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</si>
  <si>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</si>
  <si>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</si>
  <si>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</si>
  <si>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</si>
  <si>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31/10/23 - VENCIMENTO 08/11/23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</si>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</sst>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89895</v>
      </c>
      <c r="C7" s="10">
        <f aca="true" t="shared" si="0" ref="C7:K7">C8+C11</f>
        <v>112054</v>
      </c>
      <c r="D7" s="10">
        <f t="shared" si="0"/>
        <v>332323</v>
      </c>
      <c r="E7" s="10">
        <f t="shared" si="0"/>
        <v>260705</v>
      </c>
      <c r="F7" s="10">
        <f t="shared" si="0"/>
        <v>274044</v>
      </c>
      <c r="G7" s="10">
        <f t="shared" si="0"/>
        <v>154870</v>
      </c>
      <c r="H7" s="10">
        <f t="shared" si="0"/>
        <v>86836</v>
      </c>
      <c r="I7" s="10">
        <f t="shared" si="0"/>
        <v>119890</v>
      </c>
      <c r="J7" s="10">
        <f t="shared" si="0"/>
        <v>128450</v>
      </c>
      <c r="K7" s="10">
        <f t="shared" si="0"/>
        <v>220137</v>
      </c>
      <c r="L7" s="10">
        <f aca="true" t="shared" si="1" ref="L7:L13">SUM(B7:K7)</f>
        <v>1779204</v>
      </c>
      <c r="M7" s="11"/>
    </row>
    <row r="8" spans="1:13" ht="17.25" customHeight="1">
      <c r="A8" s="12" t="s">
        <v>81</v>
      </c>
      <c r="B8" s="13">
        <f>B9+B10</f>
        <v>4813</v>
      </c>
      <c r="C8" s="13">
        <f aca="true" t="shared" si="2" ref="C8:K8">C9+C10</f>
        <v>5203</v>
      </c>
      <c r="D8" s="13">
        <f t="shared" si="2"/>
        <v>15972</v>
      </c>
      <c r="E8" s="13">
        <f t="shared" si="2"/>
        <v>11042</v>
      </c>
      <c r="F8" s="13">
        <f t="shared" si="2"/>
        <v>10528</v>
      </c>
      <c r="G8" s="13">
        <f t="shared" si="2"/>
        <v>8050</v>
      </c>
      <c r="H8" s="13">
        <f t="shared" si="2"/>
        <v>4024</v>
      </c>
      <c r="I8" s="13">
        <f t="shared" si="2"/>
        <v>4348</v>
      </c>
      <c r="J8" s="13">
        <f t="shared" si="2"/>
        <v>6276</v>
      </c>
      <c r="K8" s="13">
        <f t="shared" si="2"/>
        <v>9987</v>
      </c>
      <c r="L8" s="13">
        <f t="shared" si="1"/>
        <v>80243</v>
      </c>
      <c r="M8"/>
    </row>
    <row r="9" spans="1:13" ht="17.25" customHeight="1">
      <c r="A9" s="14" t="s">
        <v>18</v>
      </c>
      <c r="B9" s="15">
        <v>4811</v>
      </c>
      <c r="C9" s="15">
        <v>5203</v>
      </c>
      <c r="D9" s="15">
        <v>15972</v>
      </c>
      <c r="E9" s="15">
        <v>11041</v>
      </c>
      <c r="F9" s="15">
        <v>10528</v>
      </c>
      <c r="G9" s="15">
        <v>8050</v>
      </c>
      <c r="H9" s="15">
        <v>3955</v>
      </c>
      <c r="I9" s="15">
        <v>4348</v>
      </c>
      <c r="J9" s="15">
        <v>6276</v>
      </c>
      <c r="K9" s="15">
        <v>9987</v>
      </c>
      <c r="L9" s="13">
        <f t="shared" si="1"/>
        <v>80171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69</v>
      </c>
      <c r="I10" s="15">
        <v>0</v>
      </c>
      <c r="J10" s="15">
        <v>0</v>
      </c>
      <c r="K10" s="15">
        <v>0</v>
      </c>
      <c r="L10" s="13">
        <f t="shared" si="1"/>
        <v>72</v>
      </c>
      <c r="M10"/>
    </row>
    <row r="11" spans="1:13" ht="17.25" customHeight="1">
      <c r="A11" s="12" t="s">
        <v>70</v>
      </c>
      <c r="B11" s="15">
        <v>85082</v>
      </c>
      <c r="C11" s="15">
        <v>106851</v>
      </c>
      <c r="D11" s="15">
        <v>316351</v>
      </c>
      <c r="E11" s="15">
        <v>249663</v>
      </c>
      <c r="F11" s="15">
        <v>263516</v>
      </c>
      <c r="G11" s="15">
        <v>146820</v>
      </c>
      <c r="H11" s="15">
        <v>82812</v>
      </c>
      <c r="I11" s="15">
        <v>115542</v>
      </c>
      <c r="J11" s="15">
        <v>122174</v>
      </c>
      <c r="K11" s="15">
        <v>210150</v>
      </c>
      <c r="L11" s="13">
        <f t="shared" si="1"/>
        <v>1698961</v>
      </c>
      <c r="M11" s="60"/>
    </row>
    <row r="12" spans="1:13" ht="17.25" customHeight="1">
      <c r="A12" s="14" t="s">
        <v>82</v>
      </c>
      <c r="B12" s="15">
        <v>9030</v>
      </c>
      <c r="C12" s="15">
        <v>7386</v>
      </c>
      <c r="D12" s="15">
        <v>26312</v>
      </c>
      <c r="E12" s="15">
        <v>22762</v>
      </c>
      <c r="F12" s="15">
        <v>20988</v>
      </c>
      <c r="G12" s="15">
        <v>12297</v>
      </c>
      <c r="H12" s="15">
        <v>6867</v>
      </c>
      <c r="I12" s="15">
        <v>6035</v>
      </c>
      <c r="J12" s="15">
        <v>8086</v>
      </c>
      <c r="K12" s="15">
        <v>12315</v>
      </c>
      <c r="L12" s="13">
        <f t="shared" si="1"/>
        <v>132078</v>
      </c>
      <c r="M12" s="60"/>
    </row>
    <row r="13" spans="1:13" ht="17.25" customHeight="1">
      <c r="A13" s="14" t="s">
        <v>71</v>
      </c>
      <c r="B13" s="15">
        <f>+B11-B12</f>
        <v>76052</v>
      </c>
      <c r="C13" s="15">
        <f aca="true" t="shared" si="3" ref="C13:K13">+C11-C12</f>
        <v>99465</v>
      </c>
      <c r="D13" s="15">
        <f t="shared" si="3"/>
        <v>290039</v>
      </c>
      <c r="E13" s="15">
        <f t="shared" si="3"/>
        <v>226901</v>
      </c>
      <c r="F13" s="15">
        <f t="shared" si="3"/>
        <v>242528</v>
      </c>
      <c r="G13" s="15">
        <f t="shared" si="3"/>
        <v>134523</v>
      </c>
      <c r="H13" s="15">
        <f t="shared" si="3"/>
        <v>75945</v>
      </c>
      <c r="I13" s="15">
        <f t="shared" si="3"/>
        <v>109507</v>
      </c>
      <c r="J13" s="15">
        <f t="shared" si="3"/>
        <v>114088</v>
      </c>
      <c r="K13" s="15">
        <f t="shared" si="3"/>
        <v>197835</v>
      </c>
      <c r="L13" s="13">
        <f t="shared" si="1"/>
        <v>1566883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1.208885505150483</v>
      </c>
      <c r="C18" s="22">
        <v>1.173681698547441</v>
      </c>
      <c r="D18" s="22">
        <v>1.072197562750693</v>
      </c>
      <c r="E18" s="22">
        <v>1.109831952574444</v>
      </c>
      <c r="F18" s="22">
        <v>1.20405633639101</v>
      </c>
      <c r="G18" s="22">
        <v>1.157546346370817</v>
      </c>
      <c r="H18" s="22">
        <v>1.081108115357119</v>
      </c>
      <c r="I18" s="22">
        <v>1.177841637902294</v>
      </c>
      <c r="J18" s="22">
        <v>1.242921765407123</v>
      </c>
      <c r="K18" s="22">
        <v>1.114717195154499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833018.9300000002</v>
      </c>
      <c r="C20" s="25">
        <f aca="true" t="shared" si="4" ref="C20:K20">SUM(C21:C30)</f>
        <v>559709.86</v>
      </c>
      <c r="D20" s="25">
        <f t="shared" si="4"/>
        <v>1822038.9500000002</v>
      </c>
      <c r="E20" s="25">
        <f t="shared" si="4"/>
        <v>1481620.7799999998</v>
      </c>
      <c r="F20" s="25">
        <f t="shared" si="4"/>
        <v>1511115.0599999998</v>
      </c>
      <c r="G20" s="25">
        <f t="shared" si="4"/>
        <v>899738.26</v>
      </c>
      <c r="H20" s="25">
        <f t="shared" si="4"/>
        <v>521284.06999999995</v>
      </c>
      <c r="I20" s="25">
        <f t="shared" si="4"/>
        <v>640344.76</v>
      </c>
      <c r="J20" s="25">
        <f t="shared" si="4"/>
        <v>785153.15</v>
      </c>
      <c r="K20" s="25">
        <f t="shared" si="4"/>
        <v>983719.3099999999</v>
      </c>
      <c r="L20" s="25">
        <f>SUM(B20:K20)</f>
        <v>10037743.129999999</v>
      </c>
      <c r="M20"/>
    </row>
    <row r="21" spans="1:13" ht="17.25" customHeight="1">
      <c r="A21" s="26" t="s">
        <v>22</v>
      </c>
      <c r="B21" s="56">
        <f>ROUND((B15+B16)*B7,2)</f>
        <v>658651.68</v>
      </c>
      <c r="C21" s="56">
        <f aca="true" t="shared" si="5" ref="C21:K21">ROUND((C15+C16)*C7,2)</f>
        <v>462256.37</v>
      </c>
      <c r="D21" s="56">
        <f t="shared" si="5"/>
        <v>1631672.7</v>
      </c>
      <c r="E21" s="56">
        <f t="shared" si="5"/>
        <v>1296590.25</v>
      </c>
      <c r="F21" s="56">
        <f t="shared" si="5"/>
        <v>1204258.95</v>
      </c>
      <c r="G21" s="56">
        <f t="shared" si="5"/>
        <v>748316.35</v>
      </c>
      <c r="H21" s="56">
        <f t="shared" si="5"/>
        <v>462184.61</v>
      </c>
      <c r="I21" s="56">
        <f t="shared" si="5"/>
        <v>529062.58</v>
      </c>
      <c r="J21" s="56">
        <f t="shared" si="5"/>
        <v>610471.47</v>
      </c>
      <c r="K21" s="56">
        <f t="shared" si="5"/>
        <v>854351.7</v>
      </c>
      <c r="L21" s="33">
        <f aca="true" t="shared" si="6" ref="L21:L29">SUM(B21:K21)</f>
        <v>8457816.66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137582.79</v>
      </c>
      <c r="C22" s="33">
        <f t="shared" si="7"/>
        <v>80285.47</v>
      </c>
      <c r="D22" s="33">
        <f t="shared" si="7"/>
        <v>117802.79</v>
      </c>
      <c r="E22" s="33">
        <f t="shared" si="7"/>
        <v>142407.04</v>
      </c>
      <c r="F22" s="33">
        <f t="shared" si="7"/>
        <v>245736.67</v>
      </c>
      <c r="G22" s="33">
        <f t="shared" si="7"/>
        <v>117894.51</v>
      </c>
      <c r="H22" s="33">
        <f t="shared" si="7"/>
        <v>37486.92</v>
      </c>
      <c r="I22" s="33">
        <f t="shared" si="7"/>
        <v>94089.36</v>
      </c>
      <c r="J22" s="33">
        <f t="shared" si="7"/>
        <v>148296.81</v>
      </c>
      <c r="K22" s="33">
        <f t="shared" si="7"/>
        <v>98008.83</v>
      </c>
      <c r="L22" s="33">
        <f t="shared" si="6"/>
        <v>1219591.1900000002</v>
      </c>
      <c r="M22"/>
    </row>
    <row r="23" spans="1:13" ht="17.25" customHeight="1">
      <c r="A23" s="27" t="s">
        <v>24</v>
      </c>
      <c r="B23" s="33">
        <v>2754.71</v>
      </c>
      <c r="C23" s="33">
        <v>14607.9</v>
      </c>
      <c r="D23" s="33">
        <v>66434.1</v>
      </c>
      <c r="E23" s="33">
        <v>37036.19</v>
      </c>
      <c r="F23" s="33">
        <v>55430.9</v>
      </c>
      <c r="G23" s="33">
        <v>32294.61</v>
      </c>
      <c r="H23" s="33">
        <v>19109.65</v>
      </c>
      <c r="I23" s="33">
        <v>14511.39</v>
      </c>
      <c r="J23" s="33">
        <v>21739.42</v>
      </c>
      <c r="K23" s="33">
        <v>26385.81</v>
      </c>
      <c r="L23" s="33">
        <f t="shared" si="6"/>
        <v>290304.68</v>
      </c>
      <c r="M23"/>
    </row>
    <row r="24" spans="1:13" ht="17.25" customHeight="1">
      <c r="A24" s="27" t="s">
        <v>25</v>
      </c>
      <c r="B24" s="33">
        <v>1770.06</v>
      </c>
      <c r="C24" s="29">
        <v>1770.06</v>
      </c>
      <c r="D24" s="29">
        <v>3540.12</v>
      </c>
      <c r="E24" s="29">
        <v>3540.12</v>
      </c>
      <c r="F24" s="33">
        <v>3540.12</v>
      </c>
      <c r="G24" s="29">
        <v>0</v>
      </c>
      <c r="H24" s="33">
        <v>1770.06</v>
      </c>
      <c r="I24" s="29">
        <v>1770.06</v>
      </c>
      <c r="J24" s="29">
        <v>3540.12</v>
      </c>
      <c r="K24" s="29">
        <v>3540.12</v>
      </c>
      <c r="L24" s="33">
        <f t="shared" si="6"/>
        <v>24780.839999999997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642.62</v>
      </c>
      <c r="C26" s="33">
        <v>432.95</v>
      </c>
      <c r="D26" s="33">
        <v>1407.78</v>
      </c>
      <c r="E26" s="33">
        <v>1143.65</v>
      </c>
      <c r="F26" s="33">
        <v>1165.43</v>
      </c>
      <c r="G26" s="33">
        <v>694.36</v>
      </c>
      <c r="H26" s="33">
        <v>403</v>
      </c>
      <c r="I26" s="33">
        <v>495.58</v>
      </c>
      <c r="J26" s="33">
        <v>607.22</v>
      </c>
      <c r="K26" s="33">
        <v>759.71</v>
      </c>
      <c r="L26" s="33">
        <f t="shared" si="6"/>
        <v>7752.3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-128039.04999999999</v>
      </c>
      <c r="C32" s="33">
        <f t="shared" si="8"/>
        <v>-22893.2</v>
      </c>
      <c r="D32" s="33">
        <f t="shared" si="8"/>
        <v>-70276.8</v>
      </c>
      <c r="E32" s="33">
        <f t="shared" si="8"/>
        <v>-54348.52999999989</v>
      </c>
      <c r="F32" s="33">
        <f t="shared" si="8"/>
        <v>-46323.2</v>
      </c>
      <c r="G32" s="33">
        <f t="shared" si="8"/>
        <v>-35420</v>
      </c>
      <c r="H32" s="33">
        <f t="shared" si="8"/>
        <v>-23999.31</v>
      </c>
      <c r="I32" s="33">
        <f t="shared" si="8"/>
        <v>-29553.17</v>
      </c>
      <c r="J32" s="33">
        <f t="shared" si="8"/>
        <v>-27614.4</v>
      </c>
      <c r="K32" s="33">
        <f t="shared" si="8"/>
        <v>-43942.8</v>
      </c>
      <c r="L32" s="33">
        <f aca="true" t="shared" si="9" ref="L32:L39">SUM(B32:K32)</f>
        <v>-482410.4599999999</v>
      </c>
      <c r="M32"/>
    </row>
    <row r="33" spans="1:13" ht="18.75" customHeight="1">
      <c r="A33" s="27" t="s">
        <v>28</v>
      </c>
      <c r="B33" s="33">
        <f>B34+B35+B36+B37</f>
        <v>-21168.4</v>
      </c>
      <c r="C33" s="33">
        <f aca="true" t="shared" si="10" ref="C33:K33">C34+C35+C36+C37</f>
        <v>-22893.2</v>
      </c>
      <c r="D33" s="33">
        <f t="shared" si="10"/>
        <v>-70276.8</v>
      </c>
      <c r="E33" s="33">
        <f t="shared" si="10"/>
        <v>-48580.4</v>
      </c>
      <c r="F33" s="33">
        <f t="shared" si="10"/>
        <v>-46323.2</v>
      </c>
      <c r="G33" s="33">
        <f t="shared" si="10"/>
        <v>-35420</v>
      </c>
      <c r="H33" s="33">
        <f t="shared" si="10"/>
        <v>-17402</v>
      </c>
      <c r="I33" s="33">
        <f t="shared" si="10"/>
        <v>-29553.17</v>
      </c>
      <c r="J33" s="33">
        <f t="shared" si="10"/>
        <v>-27614.4</v>
      </c>
      <c r="K33" s="33">
        <f t="shared" si="10"/>
        <v>-43942.8</v>
      </c>
      <c r="L33" s="33">
        <f t="shared" si="9"/>
        <v>-363174.37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-21168.4</v>
      </c>
      <c r="C34" s="33">
        <f t="shared" si="11"/>
        <v>-22893.2</v>
      </c>
      <c r="D34" s="33">
        <f t="shared" si="11"/>
        <v>-70276.8</v>
      </c>
      <c r="E34" s="33">
        <f t="shared" si="11"/>
        <v>-48580.4</v>
      </c>
      <c r="F34" s="33">
        <f t="shared" si="11"/>
        <v>-46323.2</v>
      </c>
      <c r="G34" s="33">
        <f t="shared" si="11"/>
        <v>-35420</v>
      </c>
      <c r="H34" s="33">
        <f t="shared" si="11"/>
        <v>-17402</v>
      </c>
      <c r="I34" s="33">
        <f t="shared" si="11"/>
        <v>-19131.2</v>
      </c>
      <c r="J34" s="33">
        <f t="shared" si="11"/>
        <v>-27614.4</v>
      </c>
      <c r="K34" s="33">
        <f t="shared" si="11"/>
        <v>-43942.8</v>
      </c>
      <c r="L34" s="33">
        <f t="shared" si="9"/>
        <v>-352752.4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-10421.97</v>
      </c>
      <c r="J37" s="17">
        <v>0</v>
      </c>
      <c r="K37" s="17">
        <v>0</v>
      </c>
      <c r="L37" s="33">
        <f t="shared" si="9"/>
        <v>-10421.97</v>
      </c>
      <c r="M37"/>
    </row>
    <row r="38" spans="1:13" s="36" customFormat="1" ht="18.75" customHeight="1">
      <c r="A38" s="27" t="s">
        <v>32</v>
      </c>
      <c r="B38" s="38">
        <f>SUM(B39:B50)</f>
        <v>-106870.65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-5768.129999999888</v>
      </c>
      <c r="F38" s="38">
        <f t="shared" si="12"/>
        <v>0</v>
      </c>
      <c r="G38" s="38">
        <f t="shared" si="12"/>
        <v>0</v>
      </c>
      <c r="H38" s="38">
        <f t="shared" si="12"/>
        <v>-6597.31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-119236.08999999988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-25289.94</v>
      </c>
      <c r="C40" s="17">
        <v>0</v>
      </c>
      <c r="D40" s="17">
        <v>0</v>
      </c>
      <c r="E40" s="33">
        <v>-5768.13</v>
      </c>
      <c r="F40" s="28">
        <v>0</v>
      </c>
      <c r="G40" s="28">
        <v>0</v>
      </c>
      <c r="H40" s="33">
        <v>-6597.31</v>
      </c>
      <c r="I40" s="17">
        <v>0</v>
      </c>
      <c r="J40" s="28">
        <v>0</v>
      </c>
      <c r="K40" s="17">
        <v>0</v>
      </c>
      <c r="L40" s="33">
        <f>SUM(B40:K40)</f>
        <v>-37655.38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704979.8800000001</v>
      </c>
      <c r="C56" s="41">
        <f t="shared" si="16"/>
        <v>536816.66</v>
      </c>
      <c r="D56" s="41">
        <f t="shared" si="16"/>
        <v>1751762.1500000001</v>
      </c>
      <c r="E56" s="41">
        <f t="shared" si="16"/>
        <v>1427272.25</v>
      </c>
      <c r="F56" s="41">
        <f t="shared" si="16"/>
        <v>1464791.8599999999</v>
      </c>
      <c r="G56" s="41">
        <f t="shared" si="16"/>
        <v>864318.26</v>
      </c>
      <c r="H56" s="41">
        <f t="shared" si="16"/>
        <v>497284.75999999995</v>
      </c>
      <c r="I56" s="41">
        <f t="shared" si="16"/>
        <v>610791.59</v>
      </c>
      <c r="J56" s="41">
        <f t="shared" si="16"/>
        <v>757538.75</v>
      </c>
      <c r="K56" s="41">
        <f t="shared" si="16"/>
        <v>939776.5099999999</v>
      </c>
      <c r="L56" s="42">
        <f t="shared" si="14"/>
        <v>9555332.67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704979.88</v>
      </c>
      <c r="C62" s="41">
        <f aca="true" t="shared" si="18" ref="C62:J62">SUM(C63:C74)</f>
        <v>536816.66</v>
      </c>
      <c r="D62" s="41">
        <f t="shared" si="18"/>
        <v>1751762.152064128</v>
      </c>
      <c r="E62" s="41">
        <f t="shared" si="18"/>
        <v>1427272.248749963</v>
      </c>
      <c r="F62" s="41">
        <f t="shared" si="18"/>
        <v>1464791.8592934848</v>
      </c>
      <c r="G62" s="41">
        <f t="shared" si="18"/>
        <v>864318.256819052</v>
      </c>
      <c r="H62" s="41">
        <f t="shared" si="18"/>
        <v>497284.7626377655</v>
      </c>
      <c r="I62" s="41">
        <f>SUM(I63:I79)</f>
        <v>610791.5857787998</v>
      </c>
      <c r="J62" s="41">
        <f t="shared" si="18"/>
        <v>757538.747218733</v>
      </c>
      <c r="K62" s="41">
        <f>SUM(K63:K76)</f>
        <v>939776.51</v>
      </c>
      <c r="L62" s="46">
        <f>SUM(B62:K62)</f>
        <v>9555332.662561925</v>
      </c>
      <c r="M62" s="40"/>
    </row>
    <row r="63" spans="1:13" ht="18.75" customHeight="1">
      <c r="A63" s="47" t="s">
        <v>46</v>
      </c>
      <c r="B63" s="48">
        <v>704979.88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704979.88</v>
      </c>
      <c r="M63"/>
    </row>
    <row r="64" spans="1:13" ht="18.75" customHeight="1">
      <c r="A64" s="47" t="s">
        <v>55</v>
      </c>
      <c r="B64" s="17">
        <v>0</v>
      </c>
      <c r="C64" s="48">
        <v>469982.99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469982.99</v>
      </c>
      <c r="M64"/>
    </row>
    <row r="65" spans="1:13" ht="18.75" customHeight="1">
      <c r="A65" s="47" t="s">
        <v>56</v>
      </c>
      <c r="B65" s="17">
        <v>0</v>
      </c>
      <c r="C65" s="48">
        <v>66833.67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66833.67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1751762.152064128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1751762.152064128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1427272.248749963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1427272.248749963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1464791.8592934848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1464791.8592934848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864318.256819052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864318.256819052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497284.7626377655</v>
      </c>
      <c r="I70" s="17">
        <v>0</v>
      </c>
      <c r="J70" s="17">
        <v>0</v>
      </c>
      <c r="K70" s="17">
        <v>0</v>
      </c>
      <c r="L70" s="46">
        <f t="shared" si="19"/>
        <v>497284.7626377655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610791.5857787998</v>
      </c>
      <c r="J71" s="17">
        <v>0</v>
      </c>
      <c r="K71" s="17">
        <v>0</v>
      </c>
      <c r="L71" s="46">
        <f t="shared" si="19"/>
        <v>610791.5857787998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757538.747218733</v>
      </c>
      <c r="K72" s="17">
        <v>0</v>
      </c>
      <c r="L72" s="46">
        <f t="shared" si="19"/>
        <v>757538.747218733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547043.91</v>
      </c>
      <c r="L73" s="46">
        <f t="shared" si="19"/>
        <v>547043.91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392732.6</v>
      </c>
      <c r="L74" s="46">
        <f t="shared" si="19"/>
        <v>392732.6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552634.84</v>
      </c>
    </row>
    <row r="78" spans="1:11" ht="18" customHeight="1">
      <c r="A78" s="54"/>
      <c r="I78"/>
      <c r="J78"/>
      <c r="K78">
        <v>395443.45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2023-11-07T21:45:26Z</dcterms:modified>
  <cp:category/>
  <cp:version/>
  <cp:contentType/>
  <cp:contentStatus/>
</cp:coreProperties>
</file>