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<sst xmlns="http://schemas.openxmlformats.org/spreadsheetml/2006/main" count="87" uniqueCount="86">
  <si>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</si>
  <si>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</si>
  <si>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</si>
  <si>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</si>
  <si>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</si>
  <si>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</si>
  <si>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</si>
  <si>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</si>
  <si>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</si>
  <si>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</si>
  <si>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</si>
  <si>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</si>
  <si>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</si>
  <si>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</si>
  <si>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</si>
  <si>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</si>
  <si>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</si>
  <si>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</si>
  <si>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</si>
  <si>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</si>
  <si>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</si>
  <si>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</si>
  <si>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</si>
  <si>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</si>
  <si>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</si>
  <si>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</si>
  <si>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</si>
  <si>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</si>
  <si>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</si>
  <si>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</si>
  <si>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</si>
  <si>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</si>
  <si>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</si>
  <si>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</si>
  <si>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</si>
  <si>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</si>
  <si>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</si>
  <si>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</si>
  <si>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</si>
  <si>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</si>
  <si>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</si>
  <si>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</si>
  <si>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</si>
  <si>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</si>
  <si>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</si>
  <si>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</si>
  <si>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</si>
  <si>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</si>
  <si>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</si>
  <si>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</si>
  <si>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</si>
  <si>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</si>
  <si>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</si>
  <si>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</si>
  <si>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</si>
  <si>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</si>
  <si>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</si>
  <si>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</si>
  <si>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</si>
  <si>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</si>
  <si>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</si>
  <si>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</si>
  <si>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</si>
  <si>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</si>
  <si>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</si>
  <si>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</si>
  <si>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</si>
  <si>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</si>
  <si>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</si>
  <si>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</si>
  <si>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</si>
  <si>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</si>
  <si>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</si>
  <si>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</si>
  <si>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</si>
  <si>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</si>
  <si>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</si>
  <si>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</si>
  <si>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</si>
  <si>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</si>
  <si>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</si>
  <si>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</si>
  <si>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</si>
  <si>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</si>
  <si>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30/10/23 - VENCIMENTO 07/11/23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</si>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</sst>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87509</v>
      </c>
      <c r="C7" s="10">
        <f aca="true" t="shared" si="0" ref="C7:K7">C8+C11</f>
        <v>108763</v>
      </c>
      <c r="D7" s="10">
        <f t="shared" si="0"/>
        <v>328073</v>
      </c>
      <c r="E7" s="10">
        <f t="shared" si="0"/>
        <v>262160</v>
      </c>
      <c r="F7" s="10">
        <f t="shared" si="0"/>
        <v>271668</v>
      </c>
      <c r="G7" s="10">
        <f t="shared" si="0"/>
        <v>152650</v>
      </c>
      <c r="H7" s="10">
        <f t="shared" si="0"/>
        <v>87245</v>
      </c>
      <c r="I7" s="10">
        <f t="shared" si="0"/>
        <v>117820</v>
      </c>
      <c r="J7" s="10">
        <f t="shared" si="0"/>
        <v>123653</v>
      </c>
      <c r="K7" s="10">
        <f t="shared" si="0"/>
        <v>217386</v>
      </c>
      <c r="L7" s="10">
        <f aca="true" t="shared" si="1" ref="L7:L13">SUM(B7:K7)</f>
        <v>1756927</v>
      </c>
      <c r="M7" s="11"/>
    </row>
    <row r="8" spans="1:13" ht="17.25" customHeight="1">
      <c r="A8" s="12" t="s">
        <v>81</v>
      </c>
      <c r="B8" s="13">
        <f>B9+B10</f>
        <v>4966</v>
      </c>
      <c r="C8" s="13">
        <f aca="true" t="shared" si="2" ref="C8:K8">C9+C10</f>
        <v>5116</v>
      </c>
      <c r="D8" s="13">
        <f t="shared" si="2"/>
        <v>16462</v>
      </c>
      <c r="E8" s="13">
        <f t="shared" si="2"/>
        <v>11703</v>
      </c>
      <c r="F8" s="13">
        <f t="shared" si="2"/>
        <v>11053</v>
      </c>
      <c r="G8" s="13">
        <f t="shared" si="2"/>
        <v>8002</v>
      </c>
      <c r="H8" s="13">
        <f t="shared" si="2"/>
        <v>4076</v>
      </c>
      <c r="I8" s="13">
        <f t="shared" si="2"/>
        <v>4407</v>
      </c>
      <c r="J8" s="13">
        <f t="shared" si="2"/>
        <v>5947</v>
      </c>
      <c r="K8" s="13">
        <f t="shared" si="2"/>
        <v>10060</v>
      </c>
      <c r="L8" s="13">
        <f t="shared" si="1"/>
        <v>81792</v>
      </c>
      <c r="M8"/>
    </row>
    <row r="9" spans="1:13" ht="17.25" customHeight="1">
      <c r="A9" s="14" t="s">
        <v>18</v>
      </c>
      <c r="B9" s="15">
        <v>4963</v>
      </c>
      <c r="C9" s="15">
        <v>5116</v>
      </c>
      <c r="D9" s="15">
        <v>16462</v>
      </c>
      <c r="E9" s="15">
        <v>11702</v>
      </c>
      <c r="F9" s="15">
        <v>11053</v>
      </c>
      <c r="G9" s="15">
        <v>8002</v>
      </c>
      <c r="H9" s="15">
        <v>4014</v>
      </c>
      <c r="I9" s="15">
        <v>4407</v>
      </c>
      <c r="J9" s="15">
        <v>5947</v>
      </c>
      <c r="K9" s="15">
        <v>10060</v>
      </c>
      <c r="L9" s="13">
        <f t="shared" si="1"/>
        <v>81726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62</v>
      </c>
      <c r="I10" s="15">
        <v>0</v>
      </c>
      <c r="J10" s="15">
        <v>0</v>
      </c>
      <c r="K10" s="15">
        <v>0</v>
      </c>
      <c r="L10" s="13">
        <f t="shared" si="1"/>
        <v>66</v>
      </c>
      <c r="M10"/>
    </row>
    <row r="11" spans="1:13" ht="17.25" customHeight="1">
      <c r="A11" s="12" t="s">
        <v>70</v>
      </c>
      <c r="B11" s="15">
        <v>82543</v>
      </c>
      <c r="C11" s="15">
        <v>103647</v>
      </c>
      <c r="D11" s="15">
        <v>311611</v>
      </c>
      <c r="E11" s="15">
        <v>250457</v>
      </c>
      <c r="F11" s="15">
        <v>260615</v>
      </c>
      <c r="G11" s="15">
        <v>144648</v>
      </c>
      <c r="H11" s="15">
        <v>83169</v>
      </c>
      <c r="I11" s="15">
        <v>113413</v>
      </c>
      <c r="J11" s="15">
        <v>117706</v>
      </c>
      <c r="K11" s="15">
        <v>207326</v>
      </c>
      <c r="L11" s="13">
        <f t="shared" si="1"/>
        <v>1675135</v>
      </c>
      <c r="M11" s="60"/>
    </row>
    <row r="12" spans="1:13" ht="17.25" customHeight="1">
      <c r="A12" s="14" t="s">
        <v>82</v>
      </c>
      <c r="B12" s="15">
        <v>9059</v>
      </c>
      <c r="C12" s="15">
        <v>7195</v>
      </c>
      <c r="D12" s="15">
        <v>26115</v>
      </c>
      <c r="E12" s="15">
        <v>23001</v>
      </c>
      <c r="F12" s="15">
        <v>20804</v>
      </c>
      <c r="G12" s="15">
        <v>12547</v>
      </c>
      <c r="H12" s="15">
        <v>7126</v>
      </c>
      <c r="I12" s="15">
        <v>6613</v>
      </c>
      <c r="J12" s="15">
        <v>8282</v>
      </c>
      <c r="K12" s="15">
        <v>12805</v>
      </c>
      <c r="L12" s="13">
        <f t="shared" si="1"/>
        <v>133547</v>
      </c>
      <c r="M12" s="60"/>
    </row>
    <row r="13" spans="1:13" ht="17.25" customHeight="1">
      <c r="A13" s="14" t="s">
        <v>71</v>
      </c>
      <c r="B13" s="15">
        <f>+B11-B12</f>
        <v>73484</v>
      </c>
      <c r="C13" s="15">
        <f aca="true" t="shared" si="3" ref="C13:K13">+C11-C12</f>
        <v>96452</v>
      </c>
      <c r="D13" s="15">
        <f t="shared" si="3"/>
        <v>285496</v>
      </c>
      <c r="E13" s="15">
        <f t="shared" si="3"/>
        <v>227456</v>
      </c>
      <c r="F13" s="15">
        <f t="shared" si="3"/>
        <v>239811</v>
      </c>
      <c r="G13" s="15">
        <f t="shared" si="3"/>
        <v>132101</v>
      </c>
      <c r="H13" s="15">
        <f t="shared" si="3"/>
        <v>76043</v>
      </c>
      <c r="I13" s="15">
        <f t="shared" si="3"/>
        <v>106800</v>
      </c>
      <c r="J13" s="15">
        <f t="shared" si="3"/>
        <v>109424</v>
      </c>
      <c r="K13" s="15">
        <f t="shared" si="3"/>
        <v>194521</v>
      </c>
      <c r="L13" s="13">
        <f t="shared" si="1"/>
        <v>1541588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1.234133365933358</v>
      </c>
      <c r="C18" s="22">
        <v>1.205809591744741</v>
      </c>
      <c r="D18" s="22">
        <v>1.082926933418356</v>
      </c>
      <c r="E18" s="22">
        <v>1.107445942684701</v>
      </c>
      <c r="F18" s="22">
        <v>1.214348981286602</v>
      </c>
      <c r="G18" s="22">
        <v>1.171279259593037</v>
      </c>
      <c r="H18" s="22">
        <v>1.079536947654812</v>
      </c>
      <c r="I18" s="22">
        <v>1.197036800122717</v>
      </c>
      <c r="J18" s="22">
        <v>1.289067641854006</v>
      </c>
      <c r="K18" s="22">
        <v>1.12363588996695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828165.38</v>
      </c>
      <c r="C20" s="25">
        <f aca="true" t="shared" si="4" ref="C20:K20">SUM(C21:C30)</f>
        <v>558377.15</v>
      </c>
      <c r="D20" s="25">
        <f t="shared" si="4"/>
        <v>1816606.7100000002</v>
      </c>
      <c r="E20" s="25">
        <f t="shared" si="4"/>
        <v>1486797.7000000002</v>
      </c>
      <c r="F20" s="25">
        <f t="shared" si="4"/>
        <v>1510540.5999999999</v>
      </c>
      <c r="G20" s="25">
        <f t="shared" si="4"/>
        <v>897474.8900000001</v>
      </c>
      <c r="H20" s="25">
        <f t="shared" si="4"/>
        <v>522960.23999999993</v>
      </c>
      <c r="I20" s="25">
        <f t="shared" si="4"/>
        <v>639006.17</v>
      </c>
      <c r="J20" s="25">
        <f t="shared" si="4"/>
        <v>783624.62</v>
      </c>
      <c r="K20" s="25">
        <f t="shared" si="4"/>
        <v>979466.6699999999</v>
      </c>
      <c r="L20" s="25">
        <f>SUM(B20:K20)</f>
        <v>10023020.129999999</v>
      </c>
      <c r="M20"/>
    </row>
    <row r="21" spans="1:13" ht="17.25" customHeight="1">
      <c r="A21" s="26" t="s">
        <v>22</v>
      </c>
      <c r="B21" s="56">
        <f>ROUND((B15+B16)*B7,2)</f>
        <v>641169.69</v>
      </c>
      <c r="C21" s="56">
        <f aca="true" t="shared" si="5" ref="C21:K21">ROUND((C15+C16)*C7,2)</f>
        <v>448680</v>
      </c>
      <c r="D21" s="56">
        <f t="shared" si="5"/>
        <v>1610805.62</v>
      </c>
      <c r="E21" s="56">
        <f t="shared" si="5"/>
        <v>1303826.54</v>
      </c>
      <c r="F21" s="56">
        <f t="shared" si="5"/>
        <v>1193817.86</v>
      </c>
      <c r="G21" s="56">
        <f t="shared" si="5"/>
        <v>737589.54</v>
      </c>
      <c r="H21" s="56">
        <f t="shared" si="5"/>
        <v>464361.51</v>
      </c>
      <c r="I21" s="56">
        <f t="shared" si="5"/>
        <v>519927.88</v>
      </c>
      <c r="J21" s="56">
        <f t="shared" si="5"/>
        <v>587673.25</v>
      </c>
      <c r="K21" s="56">
        <f t="shared" si="5"/>
        <v>843675.07</v>
      </c>
      <c r="L21" s="33">
        <f aca="true" t="shared" si="6" ref="L21:L29">SUM(B21:K21)</f>
        <v>8351526.96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150119.22</v>
      </c>
      <c r="C22" s="33">
        <f t="shared" si="7"/>
        <v>92342.65</v>
      </c>
      <c r="D22" s="33">
        <f t="shared" si="7"/>
        <v>133579.17</v>
      </c>
      <c r="E22" s="33">
        <f t="shared" si="7"/>
        <v>140090.87</v>
      </c>
      <c r="F22" s="33">
        <f t="shared" si="7"/>
        <v>255893.64</v>
      </c>
      <c r="G22" s="33">
        <f t="shared" si="7"/>
        <v>126333.79</v>
      </c>
      <c r="H22" s="33">
        <f t="shared" si="7"/>
        <v>36933.9</v>
      </c>
      <c r="I22" s="33">
        <f t="shared" si="7"/>
        <v>102444.93</v>
      </c>
      <c r="J22" s="33">
        <f t="shared" si="7"/>
        <v>169877.32</v>
      </c>
      <c r="K22" s="33">
        <f t="shared" si="7"/>
        <v>104308.52</v>
      </c>
      <c r="L22" s="33">
        <f t="shared" si="6"/>
        <v>1311924.0100000002</v>
      </c>
      <c r="M22"/>
    </row>
    <row r="23" spans="1:13" ht="17.25" customHeight="1">
      <c r="A23" s="27" t="s">
        <v>24</v>
      </c>
      <c r="B23" s="33">
        <v>2846.73</v>
      </c>
      <c r="C23" s="33">
        <v>14794.39</v>
      </c>
      <c r="D23" s="33">
        <v>66092.58</v>
      </c>
      <c r="E23" s="33">
        <v>37284.84</v>
      </c>
      <c r="F23" s="33">
        <v>55135.13</v>
      </c>
      <c r="G23" s="33">
        <v>32318.77</v>
      </c>
      <c r="H23" s="33">
        <v>19159.23</v>
      </c>
      <c r="I23" s="33">
        <v>13951.94</v>
      </c>
      <c r="J23" s="33">
        <v>21428.62</v>
      </c>
      <c r="K23" s="33">
        <v>26510.13</v>
      </c>
      <c r="L23" s="33">
        <f t="shared" si="6"/>
        <v>289522.36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642.62</v>
      </c>
      <c r="C26" s="33">
        <v>432.95</v>
      </c>
      <c r="D26" s="33">
        <v>1407.78</v>
      </c>
      <c r="E26" s="33">
        <v>1151.82</v>
      </c>
      <c r="F26" s="33">
        <v>1170.88</v>
      </c>
      <c r="G26" s="33">
        <v>694.36</v>
      </c>
      <c r="H26" s="33">
        <v>405.72</v>
      </c>
      <c r="I26" s="33">
        <v>495.58</v>
      </c>
      <c r="J26" s="33">
        <v>607.22</v>
      </c>
      <c r="K26" s="33">
        <v>759.71</v>
      </c>
      <c r="L26" s="33">
        <f t="shared" si="6"/>
        <v>7768.64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-128707.79</v>
      </c>
      <c r="C32" s="33">
        <f t="shared" si="8"/>
        <v>-22510.4</v>
      </c>
      <c r="D32" s="33">
        <f t="shared" si="8"/>
        <v>-72432.8</v>
      </c>
      <c r="E32" s="33">
        <f t="shared" si="8"/>
        <v>657343.0799999998</v>
      </c>
      <c r="F32" s="33">
        <f t="shared" si="8"/>
        <v>-48633.2</v>
      </c>
      <c r="G32" s="33">
        <f t="shared" si="8"/>
        <v>-35208.8</v>
      </c>
      <c r="H32" s="33">
        <f t="shared" si="8"/>
        <v>-24258.85</v>
      </c>
      <c r="I32" s="33">
        <f t="shared" si="8"/>
        <v>211589.77000000002</v>
      </c>
      <c r="J32" s="33">
        <f t="shared" si="8"/>
        <v>-26166.8</v>
      </c>
      <c r="K32" s="33">
        <f t="shared" si="8"/>
        <v>-44264</v>
      </c>
      <c r="L32" s="33">
        <f aca="true" t="shared" si="9" ref="L32:L39">SUM(B32:K32)</f>
        <v>466750.2099999999</v>
      </c>
      <c r="M32"/>
    </row>
    <row r="33" spans="1:13" ht="18.75" customHeight="1">
      <c r="A33" s="27" t="s">
        <v>28</v>
      </c>
      <c r="B33" s="33">
        <f>B34+B35+B36+B37</f>
        <v>-21837.2</v>
      </c>
      <c r="C33" s="33">
        <f aca="true" t="shared" si="10" ref="C33:K33">C34+C35+C36+C37</f>
        <v>-22510.4</v>
      </c>
      <c r="D33" s="33">
        <f t="shared" si="10"/>
        <v>-72432.8</v>
      </c>
      <c r="E33" s="33">
        <f t="shared" si="10"/>
        <v>-51488.8</v>
      </c>
      <c r="F33" s="33">
        <f t="shared" si="10"/>
        <v>-48633.2</v>
      </c>
      <c r="G33" s="33">
        <f t="shared" si="10"/>
        <v>-35208.8</v>
      </c>
      <c r="H33" s="33">
        <f t="shared" si="10"/>
        <v>-17661.6</v>
      </c>
      <c r="I33" s="33">
        <f t="shared" si="10"/>
        <v>-53910.229999999996</v>
      </c>
      <c r="J33" s="33">
        <f t="shared" si="10"/>
        <v>-26166.8</v>
      </c>
      <c r="K33" s="33">
        <f t="shared" si="10"/>
        <v>-44264</v>
      </c>
      <c r="L33" s="33">
        <f t="shared" si="9"/>
        <v>-394113.82999999996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-21837.2</v>
      </c>
      <c r="C34" s="33">
        <f t="shared" si="11"/>
        <v>-22510.4</v>
      </c>
      <c r="D34" s="33">
        <f t="shared" si="11"/>
        <v>-72432.8</v>
      </c>
      <c r="E34" s="33">
        <f t="shared" si="11"/>
        <v>-51488.8</v>
      </c>
      <c r="F34" s="33">
        <f t="shared" si="11"/>
        <v>-48633.2</v>
      </c>
      <c r="G34" s="33">
        <f t="shared" si="11"/>
        <v>-35208.8</v>
      </c>
      <c r="H34" s="33">
        <f t="shared" si="11"/>
        <v>-17661.6</v>
      </c>
      <c r="I34" s="33">
        <f t="shared" si="11"/>
        <v>-19390.8</v>
      </c>
      <c r="J34" s="33">
        <f t="shared" si="11"/>
        <v>-26166.8</v>
      </c>
      <c r="K34" s="33">
        <f t="shared" si="11"/>
        <v>-44264</v>
      </c>
      <c r="L34" s="33">
        <f t="shared" si="9"/>
        <v>-359594.39999999997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-34519.43</v>
      </c>
      <c r="J37" s="17">
        <v>0</v>
      </c>
      <c r="K37" s="17">
        <v>0</v>
      </c>
      <c r="L37" s="33">
        <f t="shared" si="9"/>
        <v>-34519.43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708831.8799999999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265500</v>
      </c>
      <c r="J38" s="38">
        <f t="shared" si="12"/>
        <v>0</v>
      </c>
      <c r="K38" s="38">
        <f t="shared" si="12"/>
        <v>0</v>
      </c>
      <c r="L38" s="33">
        <f t="shared" si="9"/>
        <v>860864.0399999999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1893600</v>
      </c>
      <c r="F47" s="17">
        <v>0</v>
      </c>
      <c r="G47" s="17">
        <v>0</v>
      </c>
      <c r="H47" s="17">
        <v>0</v>
      </c>
      <c r="I47" s="17">
        <v>801000</v>
      </c>
      <c r="J47" s="17">
        <v>0</v>
      </c>
      <c r="K47" s="17">
        <v>0</v>
      </c>
      <c r="L47" s="17">
        <f>SUM(B47:K47)</f>
        <v>2694600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699457.59</v>
      </c>
      <c r="C56" s="41">
        <f t="shared" si="16"/>
        <v>535866.75</v>
      </c>
      <c r="D56" s="41">
        <f t="shared" si="16"/>
        <v>1744173.9100000001</v>
      </c>
      <c r="E56" s="41">
        <f t="shared" si="16"/>
        <v>2144140.7800000003</v>
      </c>
      <c r="F56" s="41">
        <f t="shared" si="16"/>
        <v>1461907.4</v>
      </c>
      <c r="G56" s="41">
        <f t="shared" si="16"/>
        <v>862266.0900000001</v>
      </c>
      <c r="H56" s="41">
        <f t="shared" si="16"/>
        <v>498701.38999999996</v>
      </c>
      <c r="I56" s="41">
        <f t="shared" si="16"/>
        <v>850595.9400000001</v>
      </c>
      <c r="J56" s="41">
        <f t="shared" si="16"/>
        <v>757457.82</v>
      </c>
      <c r="K56" s="41">
        <f t="shared" si="16"/>
        <v>935202.6699999999</v>
      </c>
      <c r="L56" s="42">
        <f t="shared" si="14"/>
        <v>10489770.34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699457.59</v>
      </c>
      <c r="C62" s="41">
        <f aca="true" t="shared" si="18" ref="C62:J62">SUM(C63:C74)</f>
        <v>535866.75</v>
      </c>
      <c r="D62" s="41">
        <f t="shared" si="18"/>
        <v>1744173.9103700863</v>
      </c>
      <c r="E62" s="41">
        <f t="shared" si="18"/>
        <v>2144140.781577197</v>
      </c>
      <c r="F62" s="41">
        <f t="shared" si="18"/>
        <v>1461907.402029364</v>
      </c>
      <c r="G62" s="41">
        <f t="shared" si="18"/>
        <v>862266.090226146</v>
      </c>
      <c r="H62" s="41">
        <f t="shared" si="18"/>
        <v>498701.38708832685</v>
      </c>
      <c r="I62" s="41">
        <f>SUM(I63:I79)</f>
        <v>850595.935757977</v>
      </c>
      <c r="J62" s="41">
        <f t="shared" si="18"/>
        <v>757457.8205264419</v>
      </c>
      <c r="K62" s="41">
        <f>SUM(K63:K76)</f>
        <v>935202.67</v>
      </c>
      <c r="L62" s="46">
        <f>SUM(B62:K62)</f>
        <v>10489770.337575538</v>
      </c>
      <c r="M62" s="40"/>
    </row>
    <row r="63" spans="1:13" ht="18.75" customHeight="1">
      <c r="A63" s="47" t="s">
        <v>46</v>
      </c>
      <c r="B63" s="48">
        <v>699457.59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699457.59</v>
      </c>
      <c r="M63"/>
    </row>
    <row r="64" spans="1:13" ht="18.75" customHeight="1">
      <c r="A64" s="47" t="s">
        <v>55</v>
      </c>
      <c r="B64" s="17">
        <v>0</v>
      </c>
      <c r="C64" s="48">
        <v>470598.18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470598.18</v>
      </c>
      <c r="M64"/>
    </row>
    <row r="65" spans="1:13" ht="18.75" customHeight="1">
      <c r="A65" s="47" t="s">
        <v>56</v>
      </c>
      <c r="B65" s="17">
        <v>0</v>
      </c>
      <c r="C65" s="48">
        <v>65268.57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65268.57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1744173.9103700863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1744173.9103700863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2144140.781577197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2144140.781577197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1461907.402029364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1461907.402029364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862266.090226146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862266.090226146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498701.38708832685</v>
      </c>
      <c r="I70" s="17">
        <v>0</v>
      </c>
      <c r="J70" s="17">
        <v>0</v>
      </c>
      <c r="K70" s="17">
        <v>0</v>
      </c>
      <c r="L70" s="46">
        <f t="shared" si="19"/>
        <v>498701.38708832685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850595.935757977</v>
      </c>
      <c r="J71" s="17">
        <v>0</v>
      </c>
      <c r="K71" s="17">
        <v>0</v>
      </c>
      <c r="L71" s="46">
        <f t="shared" si="19"/>
        <v>850595.935757977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757457.8205264419</v>
      </c>
      <c r="K72" s="17">
        <v>0</v>
      </c>
      <c r="L72" s="46">
        <f t="shared" si="19"/>
        <v>757457.8205264419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546345.4</v>
      </c>
      <c r="L73" s="46">
        <f t="shared" si="19"/>
        <v>546345.4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388857.27</v>
      </c>
      <c r="L74" s="46">
        <f t="shared" si="19"/>
        <v>388857.27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2023-11-07T08:37:43Z</dcterms:modified>
  <cp:category/>
  <cp:version/>
  <cp:contentType/>
  <cp:contentStatus/>
</cp:coreProperties>
</file>