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<sst xmlns="http://schemas.openxmlformats.org/spreadsheetml/2006/main" count="87" uniqueCount="86">
  <si>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</si>
  <si>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</si>
  <si>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</si>
  <si>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</si>
  <si>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</si>
  <si>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</si>
  <si>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</si>
  <si>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</si>
  <si>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</si>
  <si>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</si>
  <si>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</si>
  <si>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</si>
  <si>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</si>
  <si>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</si>
  <si>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</si>
  <si>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</si>
  <si>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</si>
  <si>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</si>
  <si>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</si>
  <si>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</si>
  <si>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</si>
  <si>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</si>
  <si>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</si>
  <si>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</si>
  <si>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</si>
  <si>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</si>
  <si>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</si>
  <si>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</si>
  <si>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</si>
  <si>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</si>
  <si>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</si>
  <si>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</si>
  <si>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</si>
  <si>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</si>
  <si>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</si>
  <si>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</si>
  <si>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</si>
  <si>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</si>
  <si>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</si>
  <si>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</si>
  <si>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</si>
  <si>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</si>
  <si>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</si>
  <si>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</si>
  <si>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</si>
  <si>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</si>
  <si>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</si>
  <si>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</si>
  <si>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</si>
  <si>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</si>
  <si>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</si>
  <si>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</si>
  <si>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</si>
  <si>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</si>
  <si>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</si>
  <si>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</si>
  <si>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</si>
  <si>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</si>
  <si>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</si>
  <si>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</si>
  <si>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</si>
  <si>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</si>
  <si>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</si>
  <si>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</si>
  <si>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</si>
  <si>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</si>
  <si>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</si>
  <si>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</si>
  <si>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</si>
  <si>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</si>
  <si>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</si>
  <si>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</si>
  <si>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</si>
  <si>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</si>
  <si>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</si>
  <si>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</si>
  <si>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</si>
  <si>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</si>
  <si>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</si>
  <si>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</si>
  <si>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</si>
  <si>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</si>
  <si>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</si>
  <si>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</si>
  <si>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29/10/23 - VENCIMENTO 06/11/23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</si>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</sst>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18944</v>
      </c>
      <c r="C7" s="10">
        <f aca="true" t="shared" si="0" ref="C7:K7">C8+C11</f>
        <v>26928</v>
      </c>
      <c r="D7" s="10">
        <f t="shared" si="0"/>
        <v>85230</v>
      </c>
      <c r="E7" s="10">
        <f t="shared" si="0"/>
        <v>72576</v>
      </c>
      <c r="F7" s="10">
        <f t="shared" si="0"/>
        <v>85322</v>
      </c>
      <c r="G7" s="10">
        <f t="shared" si="0"/>
        <v>35890</v>
      </c>
      <c r="H7" s="10">
        <f t="shared" si="0"/>
        <v>22454</v>
      </c>
      <c r="I7" s="10">
        <f t="shared" si="0"/>
        <v>36348</v>
      </c>
      <c r="J7" s="10">
        <f t="shared" si="0"/>
        <v>23447</v>
      </c>
      <c r="K7" s="10">
        <f t="shared" si="0"/>
        <v>65719</v>
      </c>
      <c r="L7" s="10">
        <f aca="true" t="shared" si="1" ref="L7:L13">SUM(B7:K7)</f>
        <v>472858</v>
      </c>
      <c r="M7" s="11"/>
    </row>
    <row r="8" spans="1:13" ht="17.25" customHeight="1">
      <c r="A8" s="12" t="s">
        <v>81</v>
      </c>
      <c r="B8" s="13">
        <f>B9+B10</f>
        <v>1519</v>
      </c>
      <c r="C8" s="13">
        <f aca="true" t="shared" si="2" ref="C8:K8">C9+C10</f>
        <v>1659</v>
      </c>
      <c r="D8" s="13">
        <f t="shared" si="2"/>
        <v>5717</v>
      </c>
      <c r="E8" s="13">
        <f t="shared" si="2"/>
        <v>4620</v>
      </c>
      <c r="F8" s="13">
        <f t="shared" si="2"/>
        <v>5034</v>
      </c>
      <c r="G8" s="13">
        <f t="shared" si="2"/>
        <v>2421</v>
      </c>
      <c r="H8" s="13">
        <f t="shared" si="2"/>
        <v>1339</v>
      </c>
      <c r="I8" s="13">
        <f t="shared" si="2"/>
        <v>1761</v>
      </c>
      <c r="J8" s="13">
        <f t="shared" si="2"/>
        <v>1321</v>
      </c>
      <c r="K8" s="13">
        <f t="shared" si="2"/>
        <v>3404</v>
      </c>
      <c r="L8" s="13">
        <f t="shared" si="1"/>
        <v>28795</v>
      </c>
      <c r="M8"/>
    </row>
    <row r="9" spans="1:13" ht="17.25" customHeight="1">
      <c r="A9" s="14" t="s">
        <v>18</v>
      </c>
      <c r="B9" s="15">
        <v>1519</v>
      </c>
      <c r="C9" s="15">
        <v>1659</v>
      </c>
      <c r="D9" s="15">
        <v>5717</v>
      </c>
      <c r="E9" s="15">
        <v>4619</v>
      </c>
      <c r="F9" s="15">
        <v>5034</v>
      </c>
      <c r="G9" s="15">
        <v>2421</v>
      </c>
      <c r="H9" s="15">
        <v>1316</v>
      </c>
      <c r="I9" s="15">
        <v>1761</v>
      </c>
      <c r="J9" s="15">
        <v>1321</v>
      </c>
      <c r="K9" s="15">
        <v>3404</v>
      </c>
      <c r="L9" s="13">
        <f t="shared" si="1"/>
        <v>28771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23</v>
      </c>
      <c r="I10" s="15">
        <v>0</v>
      </c>
      <c r="J10" s="15">
        <v>0</v>
      </c>
      <c r="K10" s="15">
        <v>0</v>
      </c>
      <c r="L10" s="13">
        <f t="shared" si="1"/>
        <v>24</v>
      </c>
      <c r="M10"/>
    </row>
    <row r="11" spans="1:13" ht="17.25" customHeight="1">
      <c r="A11" s="12" t="s">
        <v>70</v>
      </c>
      <c r="B11" s="15">
        <v>17425</v>
      </c>
      <c r="C11" s="15">
        <v>25269</v>
      </c>
      <c r="D11" s="15">
        <v>79513</v>
      </c>
      <c r="E11" s="15">
        <v>67956</v>
      </c>
      <c r="F11" s="15">
        <v>80288</v>
      </c>
      <c r="G11" s="15">
        <v>33469</v>
      </c>
      <c r="H11" s="15">
        <v>21115</v>
      </c>
      <c r="I11" s="15">
        <v>34587</v>
      </c>
      <c r="J11" s="15">
        <v>22126</v>
      </c>
      <c r="K11" s="15">
        <v>62315</v>
      </c>
      <c r="L11" s="13">
        <f t="shared" si="1"/>
        <v>444063</v>
      </c>
      <c r="M11" s="60"/>
    </row>
    <row r="12" spans="1:13" ht="17.25" customHeight="1">
      <c r="A12" s="14" t="s">
        <v>82</v>
      </c>
      <c r="B12" s="15">
        <v>2496</v>
      </c>
      <c r="C12" s="15">
        <v>2501</v>
      </c>
      <c r="D12" s="15">
        <v>8120</v>
      </c>
      <c r="E12" s="15">
        <v>8274</v>
      </c>
      <c r="F12" s="15">
        <v>8449</v>
      </c>
      <c r="G12" s="15">
        <v>3759</v>
      </c>
      <c r="H12" s="15">
        <v>2510</v>
      </c>
      <c r="I12" s="15">
        <v>2199</v>
      </c>
      <c r="J12" s="15">
        <v>1784</v>
      </c>
      <c r="K12" s="15">
        <v>4599</v>
      </c>
      <c r="L12" s="13">
        <f t="shared" si="1"/>
        <v>44691</v>
      </c>
      <c r="M12" s="60"/>
    </row>
    <row r="13" spans="1:13" ht="17.25" customHeight="1">
      <c r="A13" s="14" t="s">
        <v>71</v>
      </c>
      <c r="B13" s="15">
        <f>+B11-B12</f>
        <v>14929</v>
      </c>
      <c r="C13" s="15">
        <f aca="true" t="shared" si="3" ref="C13:K13">+C11-C12</f>
        <v>22768</v>
      </c>
      <c r="D13" s="15">
        <f t="shared" si="3"/>
        <v>71393</v>
      </c>
      <c r="E13" s="15">
        <f t="shared" si="3"/>
        <v>59682</v>
      </c>
      <c r="F13" s="15">
        <f t="shared" si="3"/>
        <v>71839</v>
      </c>
      <c r="G13" s="15">
        <f t="shared" si="3"/>
        <v>29710</v>
      </c>
      <c r="H13" s="15">
        <f t="shared" si="3"/>
        <v>18605</v>
      </c>
      <c r="I13" s="15">
        <f t="shared" si="3"/>
        <v>32388</v>
      </c>
      <c r="J13" s="15">
        <f t="shared" si="3"/>
        <v>20342</v>
      </c>
      <c r="K13" s="15">
        <f t="shared" si="3"/>
        <v>57716</v>
      </c>
      <c r="L13" s="13">
        <f t="shared" si="1"/>
        <v>399372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1.216836259260275</v>
      </c>
      <c r="C18" s="22">
        <v>1.186095318208031</v>
      </c>
      <c r="D18" s="22">
        <v>1.085842877502672</v>
      </c>
      <c r="E18" s="22">
        <v>1.124846643056067</v>
      </c>
      <c r="F18" s="22">
        <v>1.265565256469233</v>
      </c>
      <c r="G18" s="22">
        <v>1.126407805749483</v>
      </c>
      <c r="H18" s="22">
        <v>1.093057921244557</v>
      </c>
      <c r="I18" s="22">
        <v>1.139672829170426</v>
      </c>
      <c r="J18" s="22">
        <v>1.32693466806906</v>
      </c>
      <c r="K18" s="22">
        <v>1.139577415604913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204523.33000000002</v>
      </c>
      <c r="C20" s="25">
        <f aca="true" t="shared" si="4" ref="C20:K20">SUM(C21:C30)</f>
        <v>142083.05</v>
      </c>
      <c r="D20" s="25">
        <f t="shared" si="4"/>
        <v>488976.27</v>
      </c>
      <c r="E20" s="25">
        <f t="shared" si="4"/>
        <v>434789.93</v>
      </c>
      <c r="F20" s="25">
        <f t="shared" si="4"/>
        <v>505152.07999999996</v>
      </c>
      <c r="G20" s="25">
        <f t="shared" si="4"/>
        <v>211724.82</v>
      </c>
      <c r="H20" s="25">
        <f t="shared" si="4"/>
        <v>141305.81</v>
      </c>
      <c r="I20" s="25">
        <f t="shared" si="4"/>
        <v>191447.08000000002</v>
      </c>
      <c r="J20" s="25">
        <f t="shared" si="4"/>
        <v>160582.76000000004</v>
      </c>
      <c r="K20" s="25">
        <f t="shared" si="4"/>
        <v>310520.31999999995</v>
      </c>
      <c r="L20" s="25">
        <f>SUM(B20:K20)</f>
        <v>2791105.45</v>
      </c>
      <c r="M20"/>
    </row>
    <row r="21" spans="1:13" ht="17.25" customHeight="1">
      <c r="A21" s="26" t="s">
        <v>22</v>
      </c>
      <c r="B21" s="56">
        <f>ROUND((B15+B16)*B7,2)</f>
        <v>138800.79</v>
      </c>
      <c r="C21" s="56">
        <f aca="true" t="shared" si="5" ref="C21:K21">ROUND((C15+C16)*C7,2)</f>
        <v>111086.08</v>
      </c>
      <c r="D21" s="56">
        <f t="shared" si="5"/>
        <v>418470.78</v>
      </c>
      <c r="E21" s="56">
        <f t="shared" si="5"/>
        <v>360949.48</v>
      </c>
      <c r="F21" s="56">
        <f t="shared" si="5"/>
        <v>374939</v>
      </c>
      <c r="G21" s="56">
        <f t="shared" si="5"/>
        <v>173416.89</v>
      </c>
      <c r="H21" s="56">
        <f t="shared" si="5"/>
        <v>119511.42</v>
      </c>
      <c r="I21" s="56">
        <f t="shared" si="5"/>
        <v>160400.09</v>
      </c>
      <c r="J21" s="56">
        <f t="shared" si="5"/>
        <v>111434.21</v>
      </c>
      <c r="K21" s="56">
        <f t="shared" si="5"/>
        <v>255055.44</v>
      </c>
      <c r="L21" s="33">
        <f aca="true" t="shared" si="6" ref="L21:L29">SUM(B21:K21)</f>
        <v>2224064.18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30097.04</v>
      </c>
      <c r="C22" s="33">
        <f t="shared" si="7"/>
        <v>20672.6</v>
      </c>
      <c r="D22" s="33">
        <f t="shared" si="7"/>
        <v>35922.74</v>
      </c>
      <c r="E22" s="33">
        <f t="shared" si="7"/>
        <v>45063.33</v>
      </c>
      <c r="F22" s="33">
        <f t="shared" si="7"/>
        <v>99570.77</v>
      </c>
      <c r="G22" s="33">
        <f t="shared" si="7"/>
        <v>21921.25</v>
      </c>
      <c r="H22" s="33">
        <f t="shared" si="7"/>
        <v>11121.48</v>
      </c>
      <c r="I22" s="33">
        <f t="shared" si="7"/>
        <v>22403.53</v>
      </c>
      <c r="J22" s="33">
        <f t="shared" si="7"/>
        <v>36431.71</v>
      </c>
      <c r="K22" s="33">
        <f t="shared" si="7"/>
        <v>35599.98</v>
      </c>
      <c r="L22" s="33">
        <f t="shared" si="6"/>
        <v>358804.43</v>
      </c>
      <c r="M22"/>
    </row>
    <row r="23" spans="1:13" ht="17.25" customHeight="1">
      <c r="A23" s="27" t="s">
        <v>24</v>
      </c>
      <c r="B23" s="33">
        <v>1715.57</v>
      </c>
      <c r="C23" s="33">
        <v>7832.33</v>
      </c>
      <c r="D23" s="33">
        <v>28608.62</v>
      </c>
      <c r="E23" s="33">
        <v>23219.79</v>
      </c>
      <c r="F23" s="33">
        <v>24825.81</v>
      </c>
      <c r="G23" s="33">
        <v>15306.38</v>
      </c>
      <c r="H23" s="33">
        <v>8210.87</v>
      </c>
      <c r="I23" s="33">
        <v>5967.48</v>
      </c>
      <c r="J23" s="33">
        <v>8267.46</v>
      </c>
      <c r="K23" s="33">
        <v>14856.55</v>
      </c>
      <c r="L23" s="33">
        <f t="shared" si="6"/>
        <v>138810.86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522.81</v>
      </c>
      <c r="C26" s="33">
        <v>364.88</v>
      </c>
      <c r="D26" s="33">
        <v>1252.57</v>
      </c>
      <c r="E26" s="33">
        <v>1113.7</v>
      </c>
      <c r="F26" s="33">
        <v>1293.41</v>
      </c>
      <c r="G26" s="33">
        <v>541.87</v>
      </c>
      <c r="H26" s="33">
        <v>362.16</v>
      </c>
      <c r="I26" s="33">
        <v>490.14</v>
      </c>
      <c r="J26" s="33">
        <v>411.17</v>
      </c>
      <c r="K26" s="33">
        <v>795.11</v>
      </c>
      <c r="L26" s="33">
        <f t="shared" si="6"/>
        <v>7147.82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375.03</v>
      </c>
      <c r="H27" s="33">
        <v>224.92</v>
      </c>
      <c r="I27" s="33">
        <v>283.54</v>
      </c>
      <c r="J27" s="33">
        <v>341.7</v>
      </c>
      <c r="K27" s="33">
        <v>460.78</v>
      </c>
      <c r="L27" s="33">
        <f t="shared" si="6"/>
        <v>4354.849999999999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104.91</v>
      </c>
      <c r="I28" s="33">
        <v>132.25</v>
      </c>
      <c r="J28" s="33">
        <v>156.41</v>
      </c>
      <c r="K28" s="33">
        <v>212.36</v>
      </c>
      <c r="L28" s="33">
        <f t="shared" si="6"/>
        <v>1998.9700000000003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-113554.19</v>
      </c>
      <c r="C32" s="33">
        <f t="shared" si="8"/>
        <v>-7299.6</v>
      </c>
      <c r="D32" s="33">
        <f t="shared" si="8"/>
        <v>-25154.8</v>
      </c>
      <c r="E32" s="33">
        <f t="shared" si="8"/>
        <v>-407691.72</v>
      </c>
      <c r="F32" s="33">
        <f t="shared" si="8"/>
        <v>-22149.6</v>
      </c>
      <c r="G32" s="33">
        <f t="shared" si="8"/>
        <v>-10652.4</v>
      </c>
      <c r="H32" s="33">
        <f t="shared" si="8"/>
        <v>-12387.65</v>
      </c>
      <c r="I32" s="33">
        <f t="shared" si="8"/>
        <v>-178748.4</v>
      </c>
      <c r="J32" s="33">
        <f t="shared" si="8"/>
        <v>-5812.4</v>
      </c>
      <c r="K32" s="33">
        <f t="shared" si="8"/>
        <v>-14977.6</v>
      </c>
      <c r="L32" s="33">
        <f aca="true" t="shared" si="9" ref="L32:L39">SUM(B32:K32)</f>
        <v>-798428.36</v>
      </c>
      <c r="M32"/>
    </row>
    <row r="33" spans="1:13" ht="18.75" customHeight="1">
      <c r="A33" s="27" t="s">
        <v>28</v>
      </c>
      <c r="B33" s="33">
        <f>B34+B35+B36+B37</f>
        <v>-6683.6</v>
      </c>
      <c r="C33" s="33">
        <f aca="true" t="shared" si="10" ref="C33:K33">C34+C35+C36+C37</f>
        <v>-7299.6</v>
      </c>
      <c r="D33" s="33">
        <f t="shared" si="10"/>
        <v>-25154.8</v>
      </c>
      <c r="E33" s="33">
        <f t="shared" si="10"/>
        <v>-20323.6</v>
      </c>
      <c r="F33" s="33">
        <f t="shared" si="10"/>
        <v>-22149.6</v>
      </c>
      <c r="G33" s="33">
        <f t="shared" si="10"/>
        <v>-10652.4</v>
      </c>
      <c r="H33" s="33">
        <f t="shared" si="10"/>
        <v>-5790.4</v>
      </c>
      <c r="I33" s="33">
        <f t="shared" si="10"/>
        <v>-7748.4</v>
      </c>
      <c r="J33" s="33">
        <f t="shared" si="10"/>
        <v>-5812.4</v>
      </c>
      <c r="K33" s="33">
        <f t="shared" si="10"/>
        <v>-14977.6</v>
      </c>
      <c r="L33" s="33">
        <f t="shared" si="9"/>
        <v>-126592.39999999998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-6683.6</v>
      </c>
      <c r="C34" s="33">
        <f t="shared" si="11"/>
        <v>-7299.6</v>
      </c>
      <c r="D34" s="33">
        <f t="shared" si="11"/>
        <v>-25154.8</v>
      </c>
      <c r="E34" s="33">
        <f t="shared" si="11"/>
        <v>-20323.6</v>
      </c>
      <c r="F34" s="33">
        <f t="shared" si="11"/>
        <v>-22149.6</v>
      </c>
      <c r="G34" s="33">
        <f t="shared" si="11"/>
        <v>-10652.4</v>
      </c>
      <c r="H34" s="33">
        <f t="shared" si="11"/>
        <v>-5790.4</v>
      </c>
      <c r="I34" s="33">
        <f t="shared" si="11"/>
        <v>-7748.4</v>
      </c>
      <c r="J34" s="33">
        <f t="shared" si="11"/>
        <v>-5812.4</v>
      </c>
      <c r="K34" s="33">
        <f t="shared" si="11"/>
        <v>-14977.6</v>
      </c>
      <c r="L34" s="33">
        <f t="shared" si="9"/>
        <v>-126592.39999999998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-387368.12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-671835.96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-552600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90969.14000000001</v>
      </c>
      <c r="C56" s="41">
        <f t="shared" si="16"/>
        <v>134783.44999999998</v>
      </c>
      <c r="D56" s="41">
        <f t="shared" si="16"/>
        <v>463821.47000000003</v>
      </c>
      <c r="E56" s="41">
        <f t="shared" si="16"/>
        <v>27098.21000000002</v>
      </c>
      <c r="F56" s="41">
        <f t="shared" si="16"/>
        <v>483002.48</v>
      </c>
      <c r="G56" s="41">
        <f t="shared" si="16"/>
        <v>201072.42</v>
      </c>
      <c r="H56" s="41">
        <f t="shared" si="16"/>
        <v>128918.16</v>
      </c>
      <c r="I56" s="41">
        <f t="shared" si="16"/>
        <v>12698.680000000022</v>
      </c>
      <c r="J56" s="41">
        <f t="shared" si="16"/>
        <v>154770.36000000004</v>
      </c>
      <c r="K56" s="41">
        <f t="shared" si="16"/>
        <v>295542.72</v>
      </c>
      <c r="L56" s="42">
        <f t="shared" si="14"/>
        <v>1992677.0899999999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90969.14</v>
      </c>
      <c r="C62" s="41">
        <f aca="true" t="shared" si="18" ref="C62:J62">SUM(C63:C74)</f>
        <v>134783.45</v>
      </c>
      <c r="D62" s="41">
        <f t="shared" si="18"/>
        <v>463821.46590486943</v>
      </c>
      <c r="E62" s="41">
        <f t="shared" si="18"/>
        <v>27098.21087059559</v>
      </c>
      <c r="F62" s="41">
        <f t="shared" si="18"/>
        <v>483002.48166935955</v>
      </c>
      <c r="G62" s="41">
        <f t="shared" si="18"/>
        <v>201072.41853621832</v>
      </c>
      <c r="H62" s="41">
        <f t="shared" si="18"/>
        <v>128918.16430486011</v>
      </c>
      <c r="I62" s="41">
        <f>SUM(I63:I79)</f>
        <v>12698.684358194616</v>
      </c>
      <c r="J62" s="41">
        <f t="shared" si="18"/>
        <v>154770.35645019234</v>
      </c>
      <c r="K62" s="41">
        <f>SUM(K63:K76)</f>
        <v>295542.72</v>
      </c>
      <c r="L62" s="46">
        <f>SUM(B62:K62)</f>
        <v>1992677.0920942903</v>
      </c>
      <c r="M62" s="40"/>
    </row>
    <row r="63" spans="1:13" ht="18.75" customHeight="1">
      <c r="A63" s="47" t="s">
        <v>46</v>
      </c>
      <c r="B63" s="48">
        <v>90969.14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90969.14</v>
      </c>
      <c r="M63"/>
    </row>
    <row r="64" spans="1:13" ht="18.75" customHeight="1">
      <c r="A64" s="47" t="s">
        <v>55</v>
      </c>
      <c r="B64" s="17">
        <v>0</v>
      </c>
      <c r="C64" s="48">
        <v>118178.13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118178.13</v>
      </c>
      <c r="M64"/>
    </row>
    <row r="65" spans="1:13" ht="18.75" customHeight="1">
      <c r="A65" s="47" t="s">
        <v>56</v>
      </c>
      <c r="B65" s="17">
        <v>0</v>
      </c>
      <c r="C65" s="48">
        <v>16605.32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16605.32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463821.46590486943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463821.46590486943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27098.21087059559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27098.21087059559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483002.48166935955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483002.48166935955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201072.41853621832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201072.41853621832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128918.16430486011</v>
      </c>
      <c r="I70" s="17">
        <v>0</v>
      </c>
      <c r="J70" s="17">
        <v>0</v>
      </c>
      <c r="K70" s="17">
        <v>0</v>
      </c>
      <c r="L70" s="46">
        <f t="shared" si="19"/>
        <v>128918.16430486011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12698.684358194616</v>
      </c>
      <c r="J71" s="17">
        <v>0</v>
      </c>
      <c r="K71" s="17">
        <v>0</v>
      </c>
      <c r="L71" s="46">
        <f t="shared" si="19"/>
        <v>12698.684358194616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154770.35645019234</v>
      </c>
      <c r="K72" s="17">
        <v>0</v>
      </c>
      <c r="L72" s="46">
        <f t="shared" si="19"/>
        <v>154770.35645019234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139998.59</v>
      </c>
      <c r="L73" s="46">
        <f t="shared" si="19"/>
        <v>139998.59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155544.13</v>
      </c>
      <c r="L74" s="46">
        <f t="shared" si="19"/>
        <v>155544.13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2023-11-01T21:46:17Z</dcterms:modified>
  <cp:category/>
  <cp:version/>
  <cp:contentType/>
  <cp:contentStatus/>
</cp:coreProperties>
</file>