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<sst xmlns="http://schemas.openxmlformats.org/spreadsheetml/2006/main" count="88" uniqueCount="87">
  <si>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</si>
  <si>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</si>
  <si>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</si>
  <si>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</si>
  <si>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</si>
  <si>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</si>
  <si>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</si>
  <si>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</si>
  <si>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</si>
  <si>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</si>
  <si>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</si>
  <si>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</si>
  <si>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</si>
  <si>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</si>
  <si>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</si>
  <si>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</si>
  <si>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</si>
  <si>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</si>
  <si>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</si>
  <si>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</si>
  <si>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</si>
  <si>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</si>
  <si>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</si>
  <si>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</si>
  <si>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</si>
  <si>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</si>
  <si>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</si>
  <si>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</si>
  <si>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</si>
  <si>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</si>
  <si>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</si>
  <si>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</si>
  <si>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</si>
  <si>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</si>
  <si>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</si>
  <si>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</si>
  <si>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</si>
  <si>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</si>
  <si>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</si>
  <si>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</si>
  <si>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</si>
  <si>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</si>
  <si>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</si>
  <si>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</si>
  <si>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</si>
  <si>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</si>
  <si>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</si>
  <si>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</si>
  <si>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</si>
  <si>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</si>
  <si>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</si>
  <si>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</si>
  <si>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</si>
  <si>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</si>
  <si>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</si>
  <si>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</si>
  <si>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</si>
  <si>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</si>
  <si>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</si>
  <si>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</si>
  <si>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</si>
  <si>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</si>
  <si>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</si>
  <si>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</si>
  <si>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</si>
  <si>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</si>
  <si>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</si>
  <si>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</si>
  <si>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</si>
  <si>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</si>
  <si>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</si>
  <si>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</si>
  <si>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</si>
  <si>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</si>
  <si>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</si>
  <si>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</si>
  <si>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</si>
  <si>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</si>
  <si>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</si>
  <si>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</si>
  <si>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</si>
  <si>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</si>
  <si>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</si>
  <si>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27/10/23 - VENCIMENTO 06/11/23</t>
  </si>
  <si>
    <t>4.9. Remuneração Veículos Elétricos</t>
  </si>
  <si>
    <t>5.3. Revisão de Remuneração pelo Transporte Coletivo ¹</t>
  </si>
  <si>
    <t>¹ Energia para tração setembro e outubro.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</si>
</sst>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88011</v>
      </c>
      <c r="C7" s="10">
        <f aca="true" t="shared" si="0" ref="C7:K7">C8+C11</f>
        <v>109010</v>
      </c>
      <c r="D7" s="10">
        <f t="shared" si="0"/>
        <v>329113</v>
      </c>
      <c r="E7" s="10">
        <f t="shared" si="0"/>
        <v>255962</v>
      </c>
      <c r="F7" s="10">
        <f t="shared" si="0"/>
        <v>271667</v>
      </c>
      <c r="G7" s="10">
        <f t="shared" si="0"/>
        <v>151224</v>
      </c>
      <c r="H7" s="10">
        <f t="shared" si="0"/>
        <v>86429</v>
      </c>
      <c r="I7" s="10">
        <f t="shared" si="0"/>
        <v>119920</v>
      </c>
      <c r="J7" s="10">
        <f t="shared" si="0"/>
        <v>120106</v>
      </c>
      <c r="K7" s="10">
        <f t="shared" si="0"/>
        <v>221104</v>
      </c>
      <c r="L7" s="10">
        <f aca="true" t="shared" si="1" ref="L7:L13">SUM(B7:K7)</f>
        <v>1752546</v>
      </c>
      <c r="M7" s="11"/>
    </row>
    <row r="8" spans="1:13" ht="17.25" customHeight="1">
      <c r="A8" s="12" t="s">
        <v>80</v>
      </c>
      <c r="B8" s="13">
        <f>B9+B10</f>
        <v>4870</v>
      </c>
      <c r="C8" s="13">
        <f aca="true" t="shared" si="2" ref="C8:K8">C9+C10</f>
        <v>4968</v>
      </c>
      <c r="D8" s="13">
        <f t="shared" si="2"/>
        <v>15856</v>
      </c>
      <c r="E8" s="13">
        <f t="shared" si="2"/>
        <v>10846</v>
      </c>
      <c r="F8" s="13">
        <f t="shared" si="2"/>
        <v>10426</v>
      </c>
      <c r="G8" s="13">
        <f t="shared" si="2"/>
        <v>7957</v>
      </c>
      <c r="H8" s="13">
        <f t="shared" si="2"/>
        <v>4095</v>
      </c>
      <c r="I8" s="13">
        <f t="shared" si="2"/>
        <v>4276</v>
      </c>
      <c r="J8" s="13">
        <f t="shared" si="2"/>
        <v>5693</v>
      </c>
      <c r="K8" s="13">
        <f t="shared" si="2"/>
        <v>10057</v>
      </c>
      <c r="L8" s="13">
        <f t="shared" si="1"/>
        <v>79044</v>
      </c>
      <c r="M8"/>
    </row>
    <row r="9" spans="1:13" ht="17.25" customHeight="1">
      <c r="A9" s="14" t="s">
        <v>18</v>
      </c>
      <c r="B9" s="15">
        <v>4868</v>
      </c>
      <c r="C9" s="15">
        <v>4968</v>
      </c>
      <c r="D9" s="15">
        <v>15856</v>
      </c>
      <c r="E9" s="15">
        <v>10843</v>
      </c>
      <c r="F9" s="15">
        <v>10426</v>
      </c>
      <c r="G9" s="15">
        <v>7957</v>
      </c>
      <c r="H9" s="15">
        <v>3997</v>
      </c>
      <c r="I9" s="15">
        <v>4276</v>
      </c>
      <c r="J9" s="15">
        <v>5693</v>
      </c>
      <c r="K9" s="15">
        <v>10057</v>
      </c>
      <c r="L9" s="13">
        <f t="shared" si="1"/>
        <v>78941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98</v>
      </c>
      <c r="I10" s="15">
        <v>0</v>
      </c>
      <c r="J10" s="15">
        <v>0</v>
      </c>
      <c r="K10" s="15">
        <v>0</v>
      </c>
      <c r="L10" s="13">
        <f t="shared" si="1"/>
        <v>103</v>
      </c>
      <c r="M10"/>
    </row>
    <row r="11" spans="1:13" ht="17.25" customHeight="1">
      <c r="A11" s="12" t="s">
        <v>69</v>
      </c>
      <c r="B11" s="15">
        <v>83141</v>
      </c>
      <c r="C11" s="15">
        <v>104042</v>
      </c>
      <c r="D11" s="15">
        <v>313257</v>
      </c>
      <c r="E11" s="15">
        <v>245116</v>
      </c>
      <c r="F11" s="15">
        <v>261241</v>
      </c>
      <c r="G11" s="15">
        <v>143267</v>
      </c>
      <c r="H11" s="15">
        <v>82334</v>
      </c>
      <c r="I11" s="15">
        <v>115644</v>
      </c>
      <c r="J11" s="15">
        <v>114413</v>
      </c>
      <c r="K11" s="15">
        <v>211047</v>
      </c>
      <c r="L11" s="13">
        <f t="shared" si="1"/>
        <v>1673502</v>
      </c>
      <c r="M11" s="60"/>
    </row>
    <row r="12" spans="1:13" ht="17.25" customHeight="1">
      <c r="A12" s="14" t="s">
        <v>81</v>
      </c>
      <c r="B12" s="15">
        <v>9042</v>
      </c>
      <c r="C12" s="15">
        <v>7418</v>
      </c>
      <c r="D12" s="15">
        <v>26282</v>
      </c>
      <c r="E12" s="15">
        <v>23474</v>
      </c>
      <c r="F12" s="15">
        <v>21461</v>
      </c>
      <c r="G12" s="15">
        <v>12706</v>
      </c>
      <c r="H12" s="15">
        <v>7248</v>
      </c>
      <c r="I12" s="15">
        <v>6140</v>
      </c>
      <c r="J12" s="15">
        <v>7931</v>
      </c>
      <c r="K12" s="15">
        <v>13017</v>
      </c>
      <c r="L12" s="13">
        <f t="shared" si="1"/>
        <v>134719</v>
      </c>
      <c r="M12" s="60"/>
    </row>
    <row r="13" spans="1:13" ht="17.25" customHeight="1">
      <c r="A13" s="14" t="s">
        <v>70</v>
      </c>
      <c r="B13" s="15">
        <f>+B11-B12</f>
        <v>74099</v>
      </c>
      <c r="C13" s="15">
        <f aca="true" t="shared" si="3" ref="C13:K13">+C11-C12</f>
        <v>96624</v>
      </c>
      <c r="D13" s="15">
        <f t="shared" si="3"/>
        <v>286975</v>
      </c>
      <c r="E13" s="15">
        <f t="shared" si="3"/>
        <v>221642</v>
      </c>
      <c r="F13" s="15">
        <f t="shared" si="3"/>
        <v>239780</v>
      </c>
      <c r="G13" s="15">
        <f t="shared" si="3"/>
        <v>130561</v>
      </c>
      <c r="H13" s="15">
        <f t="shared" si="3"/>
        <v>75086</v>
      </c>
      <c r="I13" s="15">
        <f t="shared" si="3"/>
        <v>109504</v>
      </c>
      <c r="J13" s="15">
        <f t="shared" si="3"/>
        <v>106482</v>
      </c>
      <c r="K13" s="15">
        <f t="shared" si="3"/>
        <v>198030</v>
      </c>
      <c r="L13" s="13">
        <f t="shared" si="1"/>
        <v>1538783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1.225163656029244</v>
      </c>
      <c r="C18" s="22">
        <v>1.207261403364035</v>
      </c>
      <c r="D18" s="22">
        <v>1.083851341359905</v>
      </c>
      <c r="E18" s="22">
        <v>1.125390960733242</v>
      </c>
      <c r="F18" s="22">
        <v>1.215133940829876</v>
      </c>
      <c r="G18" s="22">
        <v>1.186587660874072</v>
      </c>
      <c r="H18" s="22">
        <v>1.087844454068683</v>
      </c>
      <c r="I18" s="22">
        <v>1.181328093952066</v>
      </c>
      <c r="J18" s="22">
        <v>1.322423032983794</v>
      </c>
      <c r="K18" s="22">
        <v>1.119941565048754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826680.2400000002</v>
      </c>
      <c r="C20" s="25">
        <f aca="true" t="shared" si="4" ref="C20:K20">SUM(C21:C30)</f>
        <v>559945.16</v>
      </c>
      <c r="D20" s="25">
        <f t="shared" si="4"/>
        <v>1824629.8599999999</v>
      </c>
      <c r="E20" s="25">
        <f t="shared" si="4"/>
        <v>1475273.4999999998</v>
      </c>
      <c r="F20" s="25">
        <f t="shared" si="4"/>
        <v>1512137.84</v>
      </c>
      <c r="G20" s="25">
        <f t="shared" si="4"/>
        <v>901110.13</v>
      </c>
      <c r="H20" s="25">
        <f t="shared" si="4"/>
        <v>522022.0699999999</v>
      </c>
      <c r="I20" s="25">
        <f t="shared" si="4"/>
        <v>641904.9</v>
      </c>
      <c r="J20" s="25">
        <f t="shared" si="4"/>
        <v>781420.16</v>
      </c>
      <c r="K20" s="25">
        <f t="shared" si="4"/>
        <v>992329.0800000001</v>
      </c>
      <c r="L20" s="25">
        <f>SUM(B20:K20)</f>
        <v>10037452.94</v>
      </c>
      <c r="M20"/>
    </row>
    <row r="21" spans="1:13" ht="17.25" customHeight="1">
      <c r="A21" s="26" t="s">
        <v>22</v>
      </c>
      <c r="B21" s="56">
        <f>ROUND((B15+B16)*B7,2)</f>
        <v>644847.8</v>
      </c>
      <c r="C21" s="56">
        <f aca="true" t="shared" si="5" ref="C21:K21">ROUND((C15+C16)*C7,2)</f>
        <v>449698.95</v>
      </c>
      <c r="D21" s="56">
        <f t="shared" si="5"/>
        <v>1615911.92</v>
      </c>
      <c r="E21" s="56">
        <f t="shared" si="5"/>
        <v>1273001.41</v>
      </c>
      <c r="F21" s="56">
        <f t="shared" si="5"/>
        <v>1193813.46</v>
      </c>
      <c r="G21" s="56">
        <f t="shared" si="5"/>
        <v>730699.25</v>
      </c>
      <c r="H21" s="56">
        <f t="shared" si="5"/>
        <v>460018.35</v>
      </c>
      <c r="I21" s="56">
        <f t="shared" si="5"/>
        <v>529194.97</v>
      </c>
      <c r="J21" s="56">
        <f t="shared" si="5"/>
        <v>570815.78</v>
      </c>
      <c r="K21" s="56">
        <f t="shared" si="5"/>
        <v>858104.62</v>
      </c>
      <c r="L21" s="33">
        <f aca="true" t="shared" si="6" ref="L21:L29">SUM(B21:K21)</f>
        <v>8326106.51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145196.29</v>
      </c>
      <c r="C22" s="33">
        <f t="shared" si="7"/>
        <v>93205.24</v>
      </c>
      <c r="D22" s="33">
        <f t="shared" si="7"/>
        <v>135496.38</v>
      </c>
      <c r="E22" s="33">
        <f t="shared" si="7"/>
        <v>159622.87</v>
      </c>
      <c r="F22" s="33">
        <f t="shared" si="7"/>
        <v>256829.79</v>
      </c>
      <c r="G22" s="33">
        <f t="shared" si="7"/>
        <v>136339.46</v>
      </c>
      <c r="H22" s="33">
        <f t="shared" si="7"/>
        <v>40410.06</v>
      </c>
      <c r="I22" s="33">
        <f t="shared" si="7"/>
        <v>95957.92</v>
      </c>
      <c r="J22" s="33">
        <f t="shared" si="7"/>
        <v>184044.16</v>
      </c>
      <c r="K22" s="33">
        <f t="shared" si="7"/>
        <v>102922.41</v>
      </c>
      <c r="L22" s="33">
        <f t="shared" si="6"/>
        <v>1350024.5799999998</v>
      </c>
      <c r="M22"/>
    </row>
    <row r="23" spans="1:13" ht="17.25" customHeight="1">
      <c r="A23" s="27" t="s">
        <v>24</v>
      </c>
      <c r="B23" s="33">
        <v>2754.71</v>
      </c>
      <c r="C23" s="33">
        <v>14483.58</v>
      </c>
      <c r="D23" s="33">
        <v>67094.94</v>
      </c>
      <c r="E23" s="33">
        <v>37070.11</v>
      </c>
      <c r="F23" s="33">
        <v>55806.07</v>
      </c>
      <c r="G23" s="33">
        <v>32838.63</v>
      </c>
      <c r="H23" s="33">
        <v>19090.78</v>
      </c>
      <c r="I23" s="33">
        <v>14070.59</v>
      </c>
      <c r="J23" s="33">
        <v>21920.23</v>
      </c>
      <c r="K23" s="33">
        <v>26323.65</v>
      </c>
      <c r="L23" s="33">
        <f t="shared" si="6"/>
        <v>291453.29000000004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637.18</v>
      </c>
      <c r="C26" s="33">
        <v>430.23</v>
      </c>
      <c r="D26" s="33">
        <v>1405.06</v>
      </c>
      <c r="E26" s="33">
        <v>1135.48</v>
      </c>
      <c r="F26" s="33">
        <v>1165.43</v>
      </c>
      <c r="G26" s="33">
        <v>694.36</v>
      </c>
      <c r="H26" s="33">
        <v>403</v>
      </c>
      <c r="I26" s="33">
        <v>495.58</v>
      </c>
      <c r="J26" s="33">
        <v>601.78</v>
      </c>
      <c r="K26" s="33">
        <v>765.16</v>
      </c>
      <c r="L26" s="33">
        <f t="shared" si="6"/>
        <v>7733.259999999999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84</v>
      </c>
      <c r="B29" s="33">
        <v>31000.78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31000.78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-450141.92</v>
      </c>
      <c r="C32" s="33">
        <f t="shared" si="8"/>
        <v>-21859.2</v>
      </c>
      <c r="D32" s="33">
        <f t="shared" si="8"/>
        <v>-69766.4</v>
      </c>
      <c r="E32" s="33">
        <f t="shared" si="8"/>
        <v>328122.6799999999</v>
      </c>
      <c r="F32" s="33">
        <f t="shared" si="8"/>
        <v>-45874.4</v>
      </c>
      <c r="G32" s="33">
        <f t="shared" si="8"/>
        <v>-48210.8</v>
      </c>
      <c r="H32" s="33">
        <f t="shared" si="8"/>
        <v>-24184.05</v>
      </c>
      <c r="I32" s="33">
        <f t="shared" si="8"/>
        <v>152185.6</v>
      </c>
      <c r="J32" s="33">
        <f t="shared" si="8"/>
        <v>-25049.2</v>
      </c>
      <c r="K32" s="33">
        <f t="shared" si="8"/>
        <v>-44250.8</v>
      </c>
      <c r="L32" s="33">
        <f aca="true" t="shared" si="9" ref="L32:L39">SUM(B32:K32)</f>
        <v>-249028.49000000017</v>
      </c>
      <c r="M32"/>
    </row>
    <row r="33" spans="1:13" ht="18.75" customHeight="1">
      <c r="A33" s="27" t="s">
        <v>28</v>
      </c>
      <c r="B33" s="33">
        <f>B34+B35+B36+B37</f>
        <v>-21419.2</v>
      </c>
      <c r="C33" s="33">
        <f aca="true" t="shared" si="10" ref="C33:K33">C34+C35+C36+C37</f>
        <v>-21859.2</v>
      </c>
      <c r="D33" s="33">
        <f t="shared" si="10"/>
        <v>-69766.4</v>
      </c>
      <c r="E33" s="33">
        <f t="shared" si="10"/>
        <v>-47709.2</v>
      </c>
      <c r="F33" s="33">
        <f t="shared" si="10"/>
        <v>-45874.4</v>
      </c>
      <c r="G33" s="33">
        <f t="shared" si="10"/>
        <v>-35010.8</v>
      </c>
      <c r="H33" s="33">
        <f t="shared" si="10"/>
        <v>-17586.8</v>
      </c>
      <c r="I33" s="33">
        <f t="shared" si="10"/>
        <v>-18814.4</v>
      </c>
      <c r="J33" s="33">
        <f t="shared" si="10"/>
        <v>-25049.2</v>
      </c>
      <c r="K33" s="33">
        <f t="shared" si="10"/>
        <v>-44250.8</v>
      </c>
      <c r="L33" s="33">
        <f t="shared" si="9"/>
        <v>-347340.4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-21419.2</v>
      </c>
      <c r="C34" s="33">
        <f t="shared" si="11"/>
        <v>-21859.2</v>
      </c>
      <c r="D34" s="33">
        <f t="shared" si="11"/>
        <v>-69766.4</v>
      </c>
      <c r="E34" s="33">
        <f t="shared" si="11"/>
        <v>-47709.2</v>
      </c>
      <c r="F34" s="33">
        <f t="shared" si="11"/>
        <v>-45874.4</v>
      </c>
      <c r="G34" s="33">
        <f t="shared" si="11"/>
        <v>-35010.8</v>
      </c>
      <c r="H34" s="33">
        <f t="shared" si="11"/>
        <v>-17586.8</v>
      </c>
      <c r="I34" s="33">
        <f t="shared" si="11"/>
        <v>-18814.4</v>
      </c>
      <c r="J34" s="33">
        <f t="shared" si="11"/>
        <v>-25049.2</v>
      </c>
      <c r="K34" s="33">
        <f t="shared" si="11"/>
        <v>-44250.8</v>
      </c>
      <c r="L34" s="33">
        <f t="shared" si="9"/>
        <v>-347340.4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375831.8799999999</v>
      </c>
      <c r="F38" s="38">
        <f t="shared" si="12"/>
        <v>0</v>
      </c>
      <c r="G38" s="38">
        <f t="shared" si="12"/>
        <v>-13200</v>
      </c>
      <c r="H38" s="38">
        <f t="shared" si="12"/>
        <v>-6597.25</v>
      </c>
      <c r="I38" s="38">
        <f t="shared" si="12"/>
        <v>171000</v>
      </c>
      <c r="J38" s="38">
        <f t="shared" si="12"/>
        <v>0</v>
      </c>
      <c r="K38" s="38">
        <f t="shared" si="12"/>
        <v>0</v>
      </c>
      <c r="L38" s="33">
        <f t="shared" si="9"/>
        <v>420164.0399999999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-13200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-13200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1560600</v>
      </c>
      <c r="F47" s="17">
        <v>0</v>
      </c>
      <c r="G47" s="17">
        <v>0</v>
      </c>
      <c r="H47" s="17">
        <v>0</v>
      </c>
      <c r="I47" s="17">
        <v>706500</v>
      </c>
      <c r="J47" s="17">
        <v>0</v>
      </c>
      <c r="K47" s="17">
        <v>0</v>
      </c>
      <c r="L47" s="17">
        <f>SUM(B47:K47)</f>
        <v>2267100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8">
        <v>-321852.13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-321852.13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376538.32000000024</v>
      </c>
      <c r="C56" s="41">
        <f t="shared" si="16"/>
        <v>538085.9600000001</v>
      </c>
      <c r="D56" s="41">
        <f t="shared" si="16"/>
        <v>1754863.46</v>
      </c>
      <c r="E56" s="41">
        <f t="shared" si="16"/>
        <v>1803396.1799999997</v>
      </c>
      <c r="F56" s="41">
        <f t="shared" si="16"/>
        <v>1466263.4400000002</v>
      </c>
      <c r="G56" s="41">
        <f t="shared" si="16"/>
        <v>852899.33</v>
      </c>
      <c r="H56" s="41">
        <f t="shared" si="16"/>
        <v>497838.0199999999</v>
      </c>
      <c r="I56" s="41">
        <f t="shared" si="16"/>
        <v>794090.5</v>
      </c>
      <c r="J56" s="41">
        <f t="shared" si="16"/>
        <v>756370.9600000001</v>
      </c>
      <c r="K56" s="41">
        <f t="shared" si="16"/>
        <v>948078.28</v>
      </c>
      <c r="L56" s="42">
        <f t="shared" si="14"/>
        <v>9788424.45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376538.32</v>
      </c>
      <c r="C62" s="41">
        <f aca="true" t="shared" si="18" ref="C62:J62">SUM(C63:C74)</f>
        <v>538085.96</v>
      </c>
      <c r="D62" s="41">
        <f t="shared" si="18"/>
        <v>1754863.461914658</v>
      </c>
      <c r="E62" s="41">
        <f t="shared" si="18"/>
        <v>1803396.1797723547</v>
      </c>
      <c r="F62" s="41">
        <f t="shared" si="18"/>
        <v>1466263.4442298831</v>
      </c>
      <c r="G62" s="41">
        <f t="shared" si="18"/>
        <v>852899.333805814</v>
      </c>
      <c r="H62" s="41">
        <f t="shared" si="18"/>
        <v>497838.02078573086</v>
      </c>
      <c r="I62" s="41">
        <f>SUM(I63:I79)</f>
        <v>794090.4952115677</v>
      </c>
      <c r="J62" s="41">
        <f t="shared" si="18"/>
        <v>756370.955014779</v>
      </c>
      <c r="K62" s="41">
        <f>SUM(K63:K76)</f>
        <v>948078.28</v>
      </c>
      <c r="L62" s="46">
        <f>SUM(B62:K62)</f>
        <v>9788424.450734787</v>
      </c>
      <c r="M62" s="40"/>
    </row>
    <row r="63" spans="1:13" ht="18.75" customHeight="1">
      <c r="A63" s="47" t="s">
        <v>45</v>
      </c>
      <c r="B63" s="48">
        <v>376538.32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376538.32</v>
      </c>
      <c r="M63"/>
    </row>
    <row r="64" spans="1:13" ht="18.75" customHeight="1">
      <c r="A64" s="47" t="s">
        <v>54</v>
      </c>
      <c r="B64" s="17">
        <v>0</v>
      </c>
      <c r="C64" s="48">
        <v>471309.49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471309.49</v>
      </c>
      <c r="M64"/>
    </row>
    <row r="65" spans="1:13" ht="18.75" customHeight="1">
      <c r="A65" s="47" t="s">
        <v>55</v>
      </c>
      <c r="B65" s="17">
        <v>0</v>
      </c>
      <c r="C65" s="48">
        <v>66776.47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66776.47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1754863.461914658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1754863.461914658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1803396.1797723547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1803396.1797723547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1466263.4442298831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1466263.4442298831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852899.333805814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852899.333805814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497838.02078573086</v>
      </c>
      <c r="I70" s="17">
        <v>0</v>
      </c>
      <c r="J70" s="17">
        <v>0</v>
      </c>
      <c r="K70" s="17">
        <v>0</v>
      </c>
      <c r="L70" s="46">
        <f t="shared" si="19"/>
        <v>497838.02078573086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794090.4952115677</v>
      </c>
      <c r="J71" s="17">
        <v>0</v>
      </c>
      <c r="K71" s="17">
        <v>0</v>
      </c>
      <c r="L71" s="46">
        <f t="shared" si="19"/>
        <v>794090.4952115677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756370.955014779</v>
      </c>
      <c r="K72" s="17">
        <v>0</v>
      </c>
      <c r="L72" s="46">
        <f t="shared" si="19"/>
        <v>756370.955014779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552634.83</v>
      </c>
      <c r="L73" s="46">
        <f t="shared" si="19"/>
        <v>552634.83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395443.45</v>
      </c>
      <c r="L74" s="46">
        <f t="shared" si="19"/>
        <v>395443.45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2023-11-01T21:41:34Z</dcterms:modified>
  <cp:category/>
  <cp:version/>
  <cp:contentType/>
  <cp:contentStatus/>
</cp:coreProperties>
</file>