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<sst xmlns="http://schemas.openxmlformats.org/spreadsheetml/2006/main" count="87" uniqueCount="86">
  <si>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</si>
  <si>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</si>
  <si>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</si>
  <si>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</si>
  <si>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</si>
  <si>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</si>
  <si>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</si>
  <si>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</si>
  <si>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</si>
  <si>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</si>
  <si>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</si>
  <si>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</si>
  <si>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</si>
  <si>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</si>
  <si>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</si>
  <si>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</si>
  <si>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</si>
  <si>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</si>
  <si>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</si>
  <si>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</si>
  <si>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</si>
  <si>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</si>
  <si>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</si>
  <si>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</si>
  <si>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</si>
  <si>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</si>
  <si>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</si>
  <si>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</si>
  <si>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</si>
  <si>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</si>
  <si>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</si>
  <si>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</si>
  <si>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</si>
  <si>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</si>
  <si>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</si>
  <si>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</si>
  <si>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</si>
  <si>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</si>
  <si>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</si>
  <si>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</si>
  <si>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</si>
  <si>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</si>
  <si>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</si>
  <si>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</si>
  <si>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</si>
  <si>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</si>
  <si>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</si>
  <si>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</si>
  <si>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</si>
  <si>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</si>
  <si>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</si>
  <si>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</si>
  <si>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</si>
  <si>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</si>
  <si>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</si>
  <si>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</si>
  <si>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</si>
  <si>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</si>
  <si>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</si>
  <si>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</si>
  <si>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</si>
  <si>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</si>
  <si>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</si>
  <si>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</si>
  <si>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</si>
  <si>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</si>
  <si>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</si>
  <si>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</si>
  <si>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</si>
  <si>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</si>
  <si>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</si>
  <si>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</si>
  <si>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</si>
  <si>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</si>
  <si>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</si>
  <si>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</si>
  <si>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</si>
  <si>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</si>
  <si>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</si>
  <si>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</si>
  <si>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</si>
  <si>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</si>
  <si>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</si>
  <si>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4. Remuneração Bruta do Operador (4.1 + 4.2 + 4.3 + 4.4 + 4.5 + 4.6 + 4.9)</t>
  </si>
  <si>
    <t>OPERAÇÃO 26/10/23 - VENCIMENTO 03/11/23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</si>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</sst>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90597</v>
      </c>
      <c r="C7" s="10">
        <f aca="true" t="shared" si="0" ref="C7:K7">C8+C11</f>
        <v>113429</v>
      </c>
      <c r="D7" s="10">
        <f t="shared" si="0"/>
        <v>336140</v>
      </c>
      <c r="E7" s="10">
        <f t="shared" si="0"/>
        <v>262424</v>
      </c>
      <c r="F7" s="10">
        <f t="shared" si="0"/>
        <v>278152</v>
      </c>
      <c r="G7" s="10">
        <f t="shared" si="0"/>
        <v>158365</v>
      </c>
      <c r="H7" s="10">
        <f t="shared" si="0"/>
        <v>88874</v>
      </c>
      <c r="I7" s="10">
        <f t="shared" si="0"/>
        <v>123222</v>
      </c>
      <c r="J7" s="10">
        <f t="shared" si="0"/>
        <v>127291</v>
      </c>
      <c r="K7" s="10">
        <f t="shared" si="0"/>
        <v>225234</v>
      </c>
      <c r="L7" s="10">
        <f aca="true" t="shared" si="1" ref="L7:L13">SUM(B7:K7)</f>
        <v>1803728</v>
      </c>
      <c r="M7" s="11"/>
    </row>
    <row r="8" spans="1:13" ht="17.25" customHeight="1">
      <c r="A8" s="12" t="s">
        <v>81</v>
      </c>
      <c r="B8" s="13">
        <f>B9+B10</f>
        <v>4576</v>
      </c>
      <c r="C8" s="13">
        <f aca="true" t="shared" si="2" ref="C8:K8">C9+C10</f>
        <v>4992</v>
      </c>
      <c r="D8" s="13">
        <f t="shared" si="2"/>
        <v>15047</v>
      </c>
      <c r="E8" s="13">
        <f t="shared" si="2"/>
        <v>10477</v>
      </c>
      <c r="F8" s="13">
        <f t="shared" si="2"/>
        <v>10012</v>
      </c>
      <c r="G8" s="13">
        <f t="shared" si="2"/>
        <v>7807</v>
      </c>
      <c r="H8" s="13">
        <f t="shared" si="2"/>
        <v>3895</v>
      </c>
      <c r="I8" s="13">
        <f t="shared" si="2"/>
        <v>4307</v>
      </c>
      <c r="J8" s="13">
        <f t="shared" si="2"/>
        <v>5969</v>
      </c>
      <c r="K8" s="13">
        <f t="shared" si="2"/>
        <v>9674</v>
      </c>
      <c r="L8" s="13">
        <f t="shared" si="1"/>
        <v>76756</v>
      </c>
      <c r="M8"/>
    </row>
    <row r="9" spans="1:13" ht="17.25" customHeight="1">
      <c r="A9" s="14" t="s">
        <v>18</v>
      </c>
      <c r="B9" s="15">
        <v>4576</v>
      </c>
      <c r="C9" s="15">
        <v>4992</v>
      </c>
      <c r="D9" s="15">
        <v>15047</v>
      </c>
      <c r="E9" s="15">
        <v>10475</v>
      </c>
      <c r="F9" s="15">
        <v>10012</v>
      </c>
      <c r="G9" s="15">
        <v>7807</v>
      </c>
      <c r="H9" s="15">
        <v>3824</v>
      </c>
      <c r="I9" s="15">
        <v>4307</v>
      </c>
      <c r="J9" s="15">
        <v>5969</v>
      </c>
      <c r="K9" s="15">
        <v>9674</v>
      </c>
      <c r="L9" s="13">
        <f t="shared" si="1"/>
        <v>76683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2</v>
      </c>
      <c r="F10" s="15">
        <v>0</v>
      </c>
      <c r="G10" s="15">
        <v>0</v>
      </c>
      <c r="H10" s="15">
        <v>71</v>
      </c>
      <c r="I10" s="15">
        <v>0</v>
      </c>
      <c r="J10" s="15">
        <v>0</v>
      </c>
      <c r="K10" s="15">
        <v>0</v>
      </c>
      <c r="L10" s="13">
        <f t="shared" si="1"/>
        <v>73</v>
      </c>
      <c r="M10"/>
    </row>
    <row r="11" spans="1:13" ht="17.25" customHeight="1">
      <c r="A11" s="12" t="s">
        <v>70</v>
      </c>
      <c r="B11" s="15">
        <v>86021</v>
      </c>
      <c r="C11" s="15">
        <v>108437</v>
      </c>
      <c r="D11" s="15">
        <v>321093</v>
      </c>
      <c r="E11" s="15">
        <v>251947</v>
      </c>
      <c r="F11" s="15">
        <v>268140</v>
      </c>
      <c r="G11" s="15">
        <v>150558</v>
      </c>
      <c r="H11" s="15">
        <v>84979</v>
      </c>
      <c r="I11" s="15">
        <v>118915</v>
      </c>
      <c r="J11" s="15">
        <v>121322</v>
      </c>
      <c r="K11" s="15">
        <v>215560</v>
      </c>
      <c r="L11" s="13">
        <f t="shared" si="1"/>
        <v>1726972</v>
      </c>
      <c r="M11" s="60"/>
    </row>
    <row r="12" spans="1:13" ht="17.25" customHeight="1">
      <c r="A12" s="14" t="s">
        <v>82</v>
      </c>
      <c r="B12" s="15">
        <v>8926</v>
      </c>
      <c r="C12" s="15">
        <v>7460</v>
      </c>
      <c r="D12" s="15">
        <v>26132</v>
      </c>
      <c r="E12" s="15">
        <v>22726</v>
      </c>
      <c r="F12" s="15">
        <v>21258</v>
      </c>
      <c r="G12" s="15">
        <v>12695</v>
      </c>
      <c r="H12" s="15">
        <v>6949</v>
      </c>
      <c r="I12" s="15">
        <v>6332</v>
      </c>
      <c r="J12" s="15">
        <v>8222</v>
      </c>
      <c r="K12" s="15">
        <v>13061</v>
      </c>
      <c r="L12" s="13">
        <f t="shared" si="1"/>
        <v>133761</v>
      </c>
      <c r="M12" s="60"/>
    </row>
    <row r="13" spans="1:13" ht="17.25" customHeight="1">
      <c r="A13" s="14" t="s">
        <v>71</v>
      </c>
      <c r="B13" s="15">
        <f>+B11-B12</f>
        <v>77095</v>
      </c>
      <c r="C13" s="15">
        <f aca="true" t="shared" si="3" ref="C13:K13">+C11-C12</f>
        <v>100977</v>
      </c>
      <c r="D13" s="15">
        <f t="shared" si="3"/>
        <v>294961</v>
      </c>
      <c r="E13" s="15">
        <f t="shared" si="3"/>
        <v>229221</v>
      </c>
      <c r="F13" s="15">
        <f t="shared" si="3"/>
        <v>246882</v>
      </c>
      <c r="G13" s="15">
        <f t="shared" si="3"/>
        <v>137863</v>
      </c>
      <c r="H13" s="15">
        <f t="shared" si="3"/>
        <v>78030</v>
      </c>
      <c r="I13" s="15">
        <f t="shared" si="3"/>
        <v>112583</v>
      </c>
      <c r="J13" s="15">
        <f t="shared" si="3"/>
        <v>113100</v>
      </c>
      <c r="K13" s="15">
        <f t="shared" si="3"/>
        <v>202499</v>
      </c>
      <c r="L13" s="13">
        <f t="shared" si="1"/>
        <v>1593211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1.184372647217175</v>
      </c>
      <c r="C18" s="22">
        <v>1.160699058452005</v>
      </c>
      <c r="D18" s="22">
        <v>1.05571118054654</v>
      </c>
      <c r="E18" s="22">
        <v>1.096836622237084</v>
      </c>
      <c r="F18" s="22">
        <v>1.180614293474421</v>
      </c>
      <c r="G18" s="22">
        <v>1.137341187052804</v>
      </c>
      <c r="H18" s="22">
        <v>1.057858022199652</v>
      </c>
      <c r="I18" s="22">
        <v>1.146522583734986</v>
      </c>
      <c r="J18" s="22">
        <v>1.253044529610332</v>
      </c>
      <c r="K18" s="22">
        <v>1.092758464585474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83</v>
      </c>
      <c r="B20" s="25">
        <f>SUM(B21:B30)</f>
        <v>822932.0300000001</v>
      </c>
      <c r="C20" s="25">
        <f aca="true" t="shared" si="4" ref="C20:K20">SUM(C21:C30)</f>
        <v>560541.0000000001</v>
      </c>
      <c r="D20" s="25">
        <f t="shared" si="4"/>
        <v>1815982.0500000003</v>
      </c>
      <c r="E20" s="25">
        <f t="shared" si="4"/>
        <v>1473962.0399999998</v>
      </c>
      <c r="F20" s="25">
        <f t="shared" si="4"/>
        <v>1504038.2599999998</v>
      </c>
      <c r="G20" s="25">
        <f t="shared" si="4"/>
        <v>904683.9</v>
      </c>
      <c r="H20" s="25">
        <f t="shared" si="4"/>
        <v>522324.75999999995</v>
      </c>
      <c r="I20" s="25">
        <f t="shared" si="4"/>
        <v>640378.9</v>
      </c>
      <c r="J20" s="25">
        <f t="shared" si="4"/>
        <v>784922.3099999999</v>
      </c>
      <c r="K20" s="25">
        <f t="shared" si="4"/>
        <v>986391.4</v>
      </c>
      <c r="L20" s="25">
        <f>SUM(B20:K20)</f>
        <v>10016156.65</v>
      </c>
      <c r="M20"/>
    </row>
    <row r="21" spans="1:13" ht="17.25" customHeight="1">
      <c r="A21" s="26" t="s">
        <v>22</v>
      </c>
      <c r="B21" s="56">
        <f>ROUND((B15+B16)*B7,2)</f>
        <v>663795.16</v>
      </c>
      <c r="C21" s="56">
        <f aca="true" t="shared" si="5" ref="C21:K21">ROUND((C15+C16)*C7,2)</f>
        <v>467928.65</v>
      </c>
      <c r="D21" s="56">
        <f t="shared" si="5"/>
        <v>1650413.79</v>
      </c>
      <c r="E21" s="56">
        <f t="shared" si="5"/>
        <v>1305139.52</v>
      </c>
      <c r="F21" s="56">
        <f t="shared" si="5"/>
        <v>1222311.15</v>
      </c>
      <c r="G21" s="56">
        <f t="shared" si="5"/>
        <v>765203.84</v>
      </c>
      <c r="H21" s="56">
        <f t="shared" si="5"/>
        <v>473031.87</v>
      </c>
      <c r="I21" s="56">
        <f t="shared" si="5"/>
        <v>543766.36</v>
      </c>
      <c r="J21" s="56">
        <f t="shared" si="5"/>
        <v>604963.21</v>
      </c>
      <c r="K21" s="56">
        <f t="shared" si="5"/>
        <v>874133.15</v>
      </c>
      <c r="L21" s="33">
        <f aca="true" t="shared" si="6" ref="L21:L29">SUM(B21:K21)</f>
        <v>8570686.7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122385.67</v>
      </c>
      <c r="C22" s="33">
        <f t="shared" si="7"/>
        <v>75195.69</v>
      </c>
      <c r="D22" s="33">
        <f t="shared" si="7"/>
        <v>91946.5</v>
      </c>
      <c r="E22" s="33">
        <f t="shared" si="7"/>
        <v>126385.3</v>
      </c>
      <c r="F22" s="33">
        <f t="shared" si="7"/>
        <v>220766.86</v>
      </c>
      <c r="G22" s="33">
        <f t="shared" si="7"/>
        <v>105094</v>
      </c>
      <c r="H22" s="33">
        <f t="shared" si="7"/>
        <v>27368.69</v>
      </c>
      <c r="I22" s="33">
        <f t="shared" si="7"/>
        <v>79674.05</v>
      </c>
      <c r="J22" s="33">
        <f t="shared" si="7"/>
        <v>153082.63</v>
      </c>
      <c r="K22" s="33">
        <f t="shared" si="7"/>
        <v>81083.25</v>
      </c>
      <c r="L22" s="33">
        <f t="shared" si="6"/>
        <v>1082982.6400000001</v>
      </c>
      <c r="M22"/>
    </row>
    <row r="23" spans="1:13" ht="17.25" customHeight="1">
      <c r="A23" s="27" t="s">
        <v>24</v>
      </c>
      <c r="B23" s="33">
        <v>2941.19</v>
      </c>
      <c r="C23" s="33">
        <v>14856.55</v>
      </c>
      <c r="D23" s="33">
        <v>67497.87</v>
      </c>
      <c r="E23" s="33">
        <v>36855.39</v>
      </c>
      <c r="F23" s="33">
        <v>55274.45</v>
      </c>
      <c r="G23" s="33">
        <v>33147.82</v>
      </c>
      <c r="H23" s="33">
        <v>19421.32</v>
      </c>
      <c r="I23" s="33">
        <v>14257.07</v>
      </c>
      <c r="J23" s="33">
        <v>22231.04</v>
      </c>
      <c r="K23" s="33">
        <v>26199.33</v>
      </c>
      <c r="L23" s="33">
        <f t="shared" si="6"/>
        <v>292682.03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637.18</v>
      </c>
      <c r="C26" s="33">
        <v>432.95</v>
      </c>
      <c r="D26" s="33">
        <v>1402.33</v>
      </c>
      <c r="E26" s="33">
        <v>1138.2</v>
      </c>
      <c r="F26" s="33">
        <v>1162.71</v>
      </c>
      <c r="G26" s="33">
        <v>699.81</v>
      </c>
      <c r="H26" s="33">
        <v>403</v>
      </c>
      <c r="I26" s="33">
        <v>495.58</v>
      </c>
      <c r="J26" s="33">
        <v>607.22</v>
      </c>
      <c r="K26" s="33">
        <v>762.43</v>
      </c>
      <c r="L26" s="33">
        <f t="shared" si="6"/>
        <v>7741.410000000001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375.03</v>
      </c>
      <c r="H27" s="33">
        <v>224.92</v>
      </c>
      <c r="I27" s="33">
        <v>283.54</v>
      </c>
      <c r="J27" s="33">
        <v>341.7</v>
      </c>
      <c r="K27" s="33">
        <v>460.78</v>
      </c>
      <c r="L27" s="33">
        <f t="shared" si="6"/>
        <v>4354.849999999999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104.91</v>
      </c>
      <c r="I28" s="33">
        <v>132.25</v>
      </c>
      <c r="J28" s="33">
        <v>156.41</v>
      </c>
      <c r="K28" s="33">
        <v>212.36</v>
      </c>
      <c r="L28" s="33">
        <f t="shared" si="6"/>
        <v>1998.9700000000003</v>
      </c>
      <c r="M28" s="60"/>
    </row>
    <row r="29" spans="1:13" ht="17.25" customHeight="1">
      <c r="A29" s="27" t="s">
        <v>85</v>
      </c>
      <c r="B29" s="33">
        <v>30929.35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30929.35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-127004.98999999999</v>
      </c>
      <c r="C32" s="33">
        <f t="shared" si="8"/>
        <v>-21964.8</v>
      </c>
      <c r="D32" s="33">
        <f t="shared" si="8"/>
        <v>-66206.8</v>
      </c>
      <c r="E32" s="33">
        <f t="shared" si="8"/>
        <v>-51858.12000000011</v>
      </c>
      <c r="F32" s="33">
        <f t="shared" si="8"/>
        <v>-44052.8</v>
      </c>
      <c r="G32" s="33">
        <f t="shared" si="8"/>
        <v>-34350.8</v>
      </c>
      <c r="H32" s="33">
        <f t="shared" si="8"/>
        <v>-23422.85</v>
      </c>
      <c r="I32" s="33">
        <f t="shared" si="8"/>
        <v>-27885.25</v>
      </c>
      <c r="J32" s="33">
        <f t="shared" si="8"/>
        <v>-26263.6</v>
      </c>
      <c r="K32" s="33">
        <f t="shared" si="8"/>
        <v>-42565.6</v>
      </c>
      <c r="L32" s="33">
        <f aca="true" t="shared" si="9" ref="L32:L39">SUM(B32:K32)</f>
        <v>-465575.61</v>
      </c>
      <c r="M32"/>
    </row>
    <row r="33" spans="1:13" ht="18.75" customHeight="1">
      <c r="A33" s="27" t="s">
        <v>28</v>
      </c>
      <c r="B33" s="33">
        <f>B34+B35+B36+B37</f>
        <v>-20134.4</v>
      </c>
      <c r="C33" s="33">
        <f aca="true" t="shared" si="10" ref="C33:K33">C34+C35+C36+C37</f>
        <v>-21964.8</v>
      </c>
      <c r="D33" s="33">
        <f t="shared" si="10"/>
        <v>-66206.8</v>
      </c>
      <c r="E33" s="33">
        <f t="shared" si="10"/>
        <v>-46090</v>
      </c>
      <c r="F33" s="33">
        <f t="shared" si="10"/>
        <v>-44052.8</v>
      </c>
      <c r="G33" s="33">
        <f t="shared" si="10"/>
        <v>-34350.8</v>
      </c>
      <c r="H33" s="33">
        <f t="shared" si="10"/>
        <v>-16825.6</v>
      </c>
      <c r="I33" s="33">
        <f t="shared" si="10"/>
        <v>-27885.25</v>
      </c>
      <c r="J33" s="33">
        <f t="shared" si="10"/>
        <v>-26263.6</v>
      </c>
      <c r="K33" s="33">
        <f t="shared" si="10"/>
        <v>-42565.6</v>
      </c>
      <c r="L33" s="33">
        <f t="shared" si="9"/>
        <v>-346339.6499999999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-20134.4</v>
      </c>
      <c r="C34" s="33">
        <f t="shared" si="11"/>
        <v>-21964.8</v>
      </c>
      <c r="D34" s="33">
        <f t="shared" si="11"/>
        <v>-66206.8</v>
      </c>
      <c r="E34" s="33">
        <f t="shared" si="11"/>
        <v>-46090</v>
      </c>
      <c r="F34" s="33">
        <f t="shared" si="11"/>
        <v>-44052.8</v>
      </c>
      <c r="G34" s="33">
        <f t="shared" si="11"/>
        <v>-34350.8</v>
      </c>
      <c r="H34" s="33">
        <f t="shared" si="11"/>
        <v>-16825.6</v>
      </c>
      <c r="I34" s="33">
        <f t="shared" si="11"/>
        <v>-18950.8</v>
      </c>
      <c r="J34" s="33">
        <f t="shared" si="11"/>
        <v>-26263.6</v>
      </c>
      <c r="K34" s="33">
        <f t="shared" si="11"/>
        <v>-42565.6</v>
      </c>
      <c r="L34" s="33">
        <f t="shared" si="9"/>
        <v>-337405.19999999995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-8934.45</v>
      </c>
      <c r="J37" s="17">
        <v>0</v>
      </c>
      <c r="K37" s="17">
        <v>0</v>
      </c>
      <c r="L37" s="33">
        <f t="shared" si="9"/>
        <v>-8934.45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-5768.120000000112</v>
      </c>
      <c r="F38" s="38">
        <f t="shared" si="12"/>
        <v>0</v>
      </c>
      <c r="G38" s="38">
        <f t="shared" si="12"/>
        <v>0</v>
      </c>
      <c r="H38" s="38">
        <f t="shared" si="12"/>
        <v>-6597.25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-119235.96000000011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1714500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-1714500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695927.0400000002</v>
      </c>
      <c r="C56" s="41">
        <f t="shared" si="16"/>
        <v>538576.2000000001</v>
      </c>
      <c r="D56" s="41">
        <f t="shared" si="16"/>
        <v>1749775.2500000002</v>
      </c>
      <c r="E56" s="41">
        <f t="shared" si="16"/>
        <v>1422103.9199999997</v>
      </c>
      <c r="F56" s="41">
        <f t="shared" si="16"/>
        <v>1459985.4599999997</v>
      </c>
      <c r="G56" s="41">
        <f t="shared" si="16"/>
        <v>870333.1</v>
      </c>
      <c r="H56" s="41">
        <f t="shared" si="16"/>
        <v>498901.91</v>
      </c>
      <c r="I56" s="41">
        <f t="shared" si="16"/>
        <v>612493.65</v>
      </c>
      <c r="J56" s="41">
        <f t="shared" si="16"/>
        <v>758658.71</v>
      </c>
      <c r="K56" s="41">
        <f t="shared" si="16"/>
        <v>943825.8</v>
      </c>
      <c r="L56" s="42">
        <f t="shared" si="14"/>
        <v>9550581.040000001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695927.04</v>
      </c>
      <c r="C62" s="41">
        <f aca="true" t="shared" si="18" ref="C62:J62">SUM(C63:C74)</f>
        <v>538576.2</v>
      </c>
      <c r="D62" s="41">
        <f t="shared" si="18"/>
        <v>1749775.2505543788</v>
      </c>
      <c r="E62" s="41">
        <f t="shared" si="18"/>
        <v>1422103.9226165283</v>
      </c>
      <c r="F62" s="41">
        <f t="shared" si="18"/>
        <v>1459985.4646721908</v>
      </c>
      <c r="G62" s="41">
        <f t="shared" si="18"/>
        <v>870333.1036825579</v>
      </c>
      <c r="H62" s="41">
        <f t="shared" si="18"/>
        <v>498901.90838846425</v>
      </c>
      <c r="I62" s="41">
        <f>SUM(I63:I79)</f>
        <v>612493.6519963443</v>
      </c>
      <c r="J62" s="41">
        <f t="shared" si="18"/>
        <v>758658.7108997559</v>
      </c>
      <c r="K62" s="41">
        <f>SUM(K63:K76)</f>
        <v>943825.8</v>
      </c>
      <c r="L62" s="46">
        <f>SUM(B62:K62)</f>
        <v>9550581.052810222</v>
      </c>
      <c r="M62" s="40"/>
    </row>
    <row r="63" spans="1:13" ht="18.75" customHeight="1">
      <c r="A63" s="47" t="s">
        <v>46</v>
      </c>
      <c r="B63" s="48">
        <v>695927.04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695927.04</v>
      </c>
      <c r="M63"/>
    </row>
    <row r="64" spans="1:13" ht="18.75" customHeight="1">
      <c r="A64" s="47" t="s">
        <v>55</v>
      </c>
      <c r="B64" s="17">
        <v>0</v>
      </c>
      <c r="C64" s="48">
        <v>471631.18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471631.18</v>
      </c>
      <c r="M64"/>
    </row>
    <row r="65" spans="1:13" ht="18.75" customHeight="1">
      <c r="A65" s="47" t="s">
        <v>56</v>
      </c>
      <c r="B65" s="17">
        <v>0</v>
      </c>
      <c r="C65" s="48">
        <v>66945.02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66945.02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1749775.2505543788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1749775.2505543788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1422103.9226165283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1422103.9226165283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1459985.4646721908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1459985.4646721908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870333.1036825579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870333.1036825579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498901.90838846425</v>
      </c>
      <c r="I70" s="17">
        <v>0</v>
      </c>
      <c r="J70" s="17">
        <v>0</v>
      </c>
      <c r="K70" s="17">
        <v>0</v>
      </c>
      <c r="L70" s="46">
        <f t="shared" si="19"/>
        <v>498901.90838846425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612493.6519963443</v>
      </c>
      <c r="J71" s="17">
        <v>0</v>
      </c>
      <c r="K71" s="17">
        <v>0</v>
      </c>
      <c r="L71" s="46">
        <f t="shared" si="19"/>
        <v>612493.6519963443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758658.7108997559</v>
      </c>
      <c r="K72" s="17">
        <v>0</v>
      </c>
      <c r="L72" s="46">
        <f t="shared" si="19"/>
        <v>758658.7108997559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551571.8</v>
      </c>
      <c r="L73" s="46">
        <f t="shared" si="19"/>
        <v>551571.8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392254</v>
      </c>
      <c r="L74" s="46">
        <f t="shared" si="19"/>
        <v>392254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2023-11-01T21:34:00Z</dcterms:modified>
  <cp:category/>
  <cp:version/>
  <cp:contentType/>
  <cp:contentStatus/>
</cp:coreProperties>
</file>