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<sst xmlns="http://schemas.openxmlformats.org/spreadsheetml/2006/main" count="87" uniqueCount="86">
  <si>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</si>
  <si>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</si>
  <si>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</si>
  <si>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</si>
  <si>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</si>
  <si>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</si>
  <si>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</si>
  <si>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</si>
  <si>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</si>
  <si>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</si>
  <si>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</si>
  <si>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</si>
  <si>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</si>
  <si>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</si>
  <si>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</si>
  <si>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</si>
  <si>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</si>
  <si>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</si>
  <si>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</si>
  <si>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</si>
  <si>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</si>
  <si>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</si>
  <si>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</si>
  <si>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</si>
  <si>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</si>
  <si>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</si>
  <si>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</si>
  <si>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</si>
  <si>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</si>
  <si>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</si>
  <si>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</si>
  <si>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</si>
  <si>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</si>
  <si>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</si>
  <si>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</si>
  <si>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</si>
  <si>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</si>
  <si>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</si>
  <si>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</si>
  <si>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</si>
  <si>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</si>
  <si>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</si>
  <si>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</si>
  <si>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</si>
  <si>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</si>
  <si>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</si>
  <si>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</si>
  <si>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</si>
  <si>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</si>
  <si>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</si>
  <si>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</si>
  <si>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</si>
  <si>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</si>
  <si>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</si>
  <si>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</si>
  <si>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</si>
  <si>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</si>
  <si>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</si>
  <si>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</si>
  <si>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</si>
  <si>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</si>
  <si>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</si>
  <si>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</si>
  <si>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</si>
  <si>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</si>
  <si>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</si>
  <si>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</si>
  <si>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</si>
  <si>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</si>
  <si>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</si>
  <si>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</si>
  <si>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</si>
  <si>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</si>
  <si>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</si>
  <si>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</si>
  <si>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</si>
  <si>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</si>
  <si>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</si>
  <si>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</si>
  <si>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</si>
  <si>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</si>
  <si>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</si>
  <si>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</si>
  <si>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25/10/23 - VENCIMENTO 01/11/23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</si>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</sst>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92303</v>
      </c>
      <c r="C7" s="10">
        <f aca="true" t="shared" si="0" ref="C7:K7">C8+C11</f>
        <v>114026</v>
      </c>
      <c r="D7" s="10">
        <f t="shared" si="0"/>
        <v>340541</v>
      </c>
      <c r="E7" s="10">
        <f t="shared" si="0"/>
        <v>266848</v>
      </c>
      <c r="F7" s="10">
        <f t="shared" si="0"/>
        <v>281197</v>
      </c>
      <c r="G7" s="10">
        <f t="shared" si="0"/>
        <v>158332</v>
      </c>
      <c r="H7" s="10">
        <f t="shared" si="0"/>
        <v>90180</v>
      </c>
      <c r="I7" s="10">
        <f t="shared" si="0"/>
        <v>124166</v>
      </c>
      <c r="J7" s="10">
        <f t="shared" si="0"/>
        <v>125678</v>
      </c>
      <c r="K7" s="10">
        <f t="shared" si="0"/>
        <v>225837</v>
      </c>
      <c r="L7" s="10">
        <f aca="true" t="shared" si="1" ref="L7:L13">SUM(B7:K7)</f>
        <v>1819108</v>
      </c>
      <c r="M7" s="11"/>
    </row>
    <row r="8" spans="1:13" ht="17.25" customHeight="1">
      <c r="A8" s="12" t="s">
        <v>81</v>
      </c>
      <c r="B8" s="13">
        <f>B9+B10</f>
        <v>4851</v>
      </c>
      <c r="C8" s="13">
        <f aca="true" t="shared" si="2" ref="C8:K8">C9+C10</f>
        <v>4914</v>
      </c>
      <c r="D8" s="13">
        <f t="shared" si="2"/>
        <v>15219</v>
      </c>
      <c r="E8" s="13">
        <f t="shared" si="2"/>
        <v>10444</v>
      </c>
      <c r="F8" s="13">
        <f t="shared" si="2"/>
        <v>9958</v>
      </c>
      <c r="G8" s="13">
        <f t="shared" si="2"/>
        <v>7793</v>
      </c>
      <c r="H8" s="13">
        <f t="shared" si="2"/>
        <v>3955</v>
      </c>
      <c r="I8" s="13">
        <f t="shared" si="2"/>
        <v>4190</v>
      </c>
      <c r="J8" s="13">
        <f t="shared" si="2"/>
        <v>5933</v>
      </c>
      <c r="K8" s="13">
        <f t="shared" si="2"/>
        <v>9702</v>
      </c>
      <c r="L8" s="13">
        <f t="shared" si="1"/>
        <v>76959</v>
      </c>
      <c r="M8"/>
    </row>
    <row r="9" spans="1:13" ht="17.25" customHeight="1">
      <c r="A9" s="14" t="s">
        <v>18</v>
      </c>
      <c r="B9" s="15">
        <v>4846</v>
      </c>
      <c r="C9" s="15">
        <v>4914</v>
      </c>
      <c r="D9" s="15">
        <v>15219</v>
      </c>
      <c r="E9" s="15">
        <v>10443</v>
      </c>
      <c r="F9" s="15">
        <v>9958</v>
      </c>
      <c r="G9" s="15">
        <v>7793</v>
      </c>
      <c r="H9" s="15">
        <v>3882</v>
      </c>
      <c r="I9" s="15">
        <v>4190</v>
      </c>
      <c r="J9" s="15">
        <v>5933</v>
      </c>
      <c r="K9" s="15">
        <v>9702</v>
      </c>
      <c r="L9" s="13">
        <f t="shared" si="1"/>
        <v>76880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73</v>
      </c>
      <c r="I10" s="15">
        <v>0</v>
      </c>
      <c r="J10" s="15">
        <v>0</v>
      </c>
      <c r="K10" s="15">
        <v>0</v>
      </c>
      <c r="L10" s="13">
        <f t="shared" si="1"/>
        <v>79</v>
      </c>
      <c r="M10"/>
    </row>
    <row r="11" spans="1:13" ht="17.25" customHeight="1">
      <c r="A11" s="12" t="s">
        <v>70</v>
      </c>
      <c r="B11" s="15">
        <v>87452</v>
      </c>
      <c r="C11" s="15">
        <v>109112</v>
      </c>
      <c r="D11" s="15">
        <v>325322</v>
      </c>
      <c r="E11" s="15">
        <v>256404</v>
      </c>
      <c r="F11" s="15">
        <v>271239</v>
      </c>
      <c r="G11" s="15">
        <v>150539</v>
      </c>
      <c r="H11" s="15">
        <v>86225</v>
      </c>
      <c r="I11" s="15">
        <v>119976</v>
      </c>
      <c r="J11" s="15">
        <v>119745</v>
      </c>
      <c r="K11" s="15">
        <v>216135</v>
      </c>
      <c r="L11" s="13">
        <f t="shared" si="1"/>
        <v>1742149</v>
      </c>
      <c r="M11" s="60"/>
    </row>
    <row r="12" spans="1:13" ht="17.25" customHeight="1">
      <c r="A12" s="14" t="s">
        <v>82</v>
      </c>
      <c r="B12" s="15">
        <v>9334</v>
      </c>
      <c r="C12" s="15">
        <v>7606</v>
      </c>
      <c r="D12" s="15">
        <v>26992</v>
      </c>
      <c r="E12" s="15">
        <v>23763</v>
      </c>
      <c r="F12" s="15">
        <v>22598</v>
      </c>
      <c r="G12" s="15">
        <v>13085</v>
      </c>
      <c r="H12" s="15">
        <v>7235</v>
      </c>
      <c r="I12" s="15">
        <v>6548</v>
      </c>
      <c r="J12" s="15">
        <v>8127</v>
      </c>
      <c r="K12" s="15">
        <v>13122</v>
      </c>
      <c r="L12" s="13">
        <f t="shared" si="1"/>
        <v>138410</v>
      </c>
      <c r="M12" s="60"/>
    </row>
    <row r="13" spans="1:13" ht="17.25" customHeight="1">
      <c r="A13" s="14" t="s">
        <v>71</v>
      </c>
      <c r="B13" s="15">
        <f>+B11-B12</f>
        <v>78118</v>
      </c>
      <c r="C13" s="15">
        <f aca="true" t="shared" si="3" ref="C13:K13">+C11-C12</f>
        <v>101506</v>
      </c>
      <c r="D13" s="15">
        <f t="shared" si="3"/>
        <v>298330</v>
      </c>
      <c r="E13" s="15">
        <f t="shared" si="3"/>
        <v>232641</v>
      </c>
      <c r="F13" s="15">
        <f t="shared" si="3"/>
        <v>248641</v>
      </c>
      <c r="G13" s="15">
        <f t="shared" si="3"/>
        <v>137454</v>
      </c>
      <c r="H13" s="15">
        <f t="shared" si="3"/>
        <v>78990</v>
      </c>
      <c r="I13" s="15">
        <f t="shared" si="3"/>
        <v>113428</v>
      </c>
      <c r="J13" s="15">
        <f t="shared" si="3"/>
        <v>111618</v>
      </c>
      <c r="K13" s="15">
        <f t="shared" si="3"/>
        <v>203013</v>
      </c>
      <c r="L13" s="13">
        <f t="shared" si="1"/>
        <v>1603739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1.169874130770843</v>
      </c>
      <c r="C18" s="22">
        <v>1.153339877442984</v>
      </c>
      <c r="D18" s="22">
        <v>1.042957342325207</v>
      </c>
      <c r="E18" s="22">
        <v>1.08154364565492</v>
      </c>
      <c r="F18" s="22">
        <v>1.167403875963128</v>
      </c>
      <c r="G18" s="22">
        <v>1.139445185272295</v>
      </c>
      <c r="H18" s="22">
        <v>1.045667594110329</v>
      </c>
      <c r="I18" s="22">
        <v>1.13829034621969</v>
      </c>
      <c r="J18" s="22">
        <v>1.262520781932309</v>
      </c>
      <c r="K18" s="22">
        <v>1.087405749988537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827978.8400000001</v>
      </c>
      <c r="C20" s="25">
        <f aca="true" t="shared" si="4" ref="C20:K20">SUM(C21:C29)</f>
        <v>559502.76</v>
      </c>
      <c r="D20" s="25">
        <f t="shared" si="4"/>
        <v>1817215.86</v>
      </c>
      <c r="E20" s="25">
        <f t="shared" si="4"/>
        <v>1478242.34</v>
      </c>
      <c r="F20" s="25">
        <f t="shared" si="4"/>
        <v>1503439.97</v>
      </c>
      <c r="G20" s="25">
        <f t="shared" si="4"/>
        <v>905306.8300000001</v>
      </c>
      <c r="H20" s="25">
        <f t="shared" si="4"/>
        <v>523924.7999999999</v>
      </c>
      <c r="I20" s="25">
        <f t="shared" si="4"/>
        <v>641020.0500000002</v>
      </c>
      <c r="J20" s="25">
        <f t="shared" si="4"/>
        <v>780538.82</v>
      </c>
      <c r="K20" s="25">
        <f t="shared" si="4"/>
        <v>984505.85</v>
      </c>
      <c r="L20" s="25">
        <f>SUM(B20:K20)</f>
        <v>10021676.12</v>
      </c>
      <c r="M20"/>
    </row>
    <row r="21" spans="1:13" ht="17.25" customHeight="1">
      <c r="A21" s="26" t="s">
        <v>22</v>
      </c>
      <c r="B21" s="56">
        <f>ROUND((B15+B16)*B7,2)</f>
        <v>676294.85</v>
      </c>
      <c r="C21" s="56">
        <f aca="true" t="shared" si="5" ref="C21:K21">ROUND((C15+C16)*C7,2)</f>
        <v>470391.46</v>
      </c>
      <c r="D21" s="56">
        <f t="shared" si="5"/>
        <v>1672022.26</v>
      </c>
      <c r="E21" s="56">
        <f t="shared" si="5"/>
        <v>1327141.84</v>
      </c>
      <c r="F21" s="56">
        <f t="shared" si="5"/>
        <v>1235692.1</v>
      </c>
      <c r="G21" s="56">
        <f t="shared" si="5"/>
        <v>765044.39</v>
      </c>
      <c r="H21" s="56">
        <f t="shared" si="5"/>
        <v>479983.05</v>
      </c>
      <c r="I21" s="56">
        <f t="shared" si="5"/>
        <v>547932.14</v>
      </c>
      <c r="J21" s="56">
        <f t="shared" si="5"/>
        <v>597297.26</v>
      </c>
      <c r="K21" s="56">
        <f t="shared" si="5"/>
        <v>876473.4</v>
      </c>
      <c r="L21" s="33">
        <f aca="true" t="shared" si="6" ref="L21:L29">SUM(B21:K21)</f>
        <v>8648272.749999998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114885</v>
      </c>
      <c r="C22" s="33">
        <f t="shared" si="7"/>
        <v>72129.77</v>
      </c>
      <c r="D22" s="33">
        <f t="shared" si="7"/>
        <v>71825.63</v>
      </c>
      <c r="E22" s="33">
        <f t="shared" si="7"/>
        <v>108219.98</v>
      </c>
      <c r="F22" s="33">
        <f t="shared" si="7"/>
        <v>206859.65</v>
      </c>
      <c r="G22" s="33">
        <f t="shared" si="7"/>
        <v>106681.76</v>
      </c>
      <c r="H22" s="33">
        <f t="shared" si="7"/>
        <v>21919.67</v>
      </c>
      <c r="I22" s="33">
        <f t="shared" si="7"/>
        <v>75773.73</v>
      </c>
      <c r="J22" s="33">
        <f t="shared" si="7"/>
        <v>156802.94</v>
      </c>
      <c r="K22" s="33">
        <f t="shared" si="7"/>
        <v>76608.81</v>
      </c>
      <c r="L22" s="33">
        <f t="shared" si="6"/>
        <v>1011706.9400000002</v>
      </c>
      <c r="M22"/>
    </row>
    <row r="23" spans="1:13" ht="17.25" customHeight="1">
      <c r="A23" s="27" t="s">
        <v>24</v>
      </c>
      <c r="B23" s="33">
        <v>2816.87</v>
      </c>
      <c r="C23" s="33">
        <v>14421.42</v>
      </c>
      <c r="D23" s="33">
        <v>67235.91</v>
      </c>
      <c r="E23" s="33">
        <v>37290.52</v>
      </c>
      <c r="F23" s="33">
        <v>55199.7</v>
      </c>
      <c r="G23" s="33">
        <v>32339.72</v>
      </c>
      <c r="H23" s="33">
        <v>19516.48</v>
      </c>
      <c r="I23" s="33">
        <v>14630.04</v>
      </c>
      <c r="J23" s="33">
        <v>21795.91</v>
      </c>
      <c r="K23" s="33">
        <v>26447.97</v>
      </c>
      <c r="L23" s="33">
        <f t="shared" si="6"/>
        <v>291694.54000000004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642.62</v>
      </c>
      <c r="C26" s="33">
        <v>432.95</v>
      </c>
      <c r="D26" s="33">
        <v>1410.5</v>
      </c>
      <c r="E26" s="33">
        <v>1146.37</v>
      </c>
      <c r="F26" s="33">
        <v>1165.43</v>
      </c>
      <c r="G26" s="33">
        <v>702.53</v>
      </c>
      <c r="H26" s="33">
        <v>405.72</v>
      </c>
      <c r="I26" s="33">
        <v>498.3</v>
      </c>
      <c r="J26" s="33">
        <v>604.5</v>
      </c>
      <c r="K26" s="33">
        <v>762.43</v>
      </c>
      <c r="L26" s="33">
        <f t="shared" si="6"/>
        <v>7771.35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31096.02</v>
      </c>
      <c r="C29" s="33"/>
      <c r="D29" s="33"/>
      <c r="E29" s="33"/>
      <c r="F29" s="33"/>
      <c r="G29" s="33"/>
      <c r="H29" s="33"/>
      <c r="I29" s="33"/>
      <c r="J29" s="33"/>
      <c r="K29" s="33"/>
      <c r="L29" s="33">
        <f t="shared" si="6"/>
        <v>31096.02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-128192.98999999999</v>
      </c>
      <c r="C32" s="33">
        <f t="shared" si="8"/>
        <v>-21621.6</v>
      </c>
      <c r="D32" s="33">
        <f t="shared" si="8"/>
        <v>-66963.6</v>
      </c>
      <c r="E32" s="33">
        <f t="shared" si="8"/>
        <v>-51717.32000000011</v>
      </c>
      <c r="F32" s="33">
        <f t="shared" si="8"/>
        <v>-43815.2</v>
      </c>
      <c r="G32" s="33">
        <f t="shared" si="8"/>
        <v>-34289.2</v>
      </c>
      <c r="H32" s="33">
        <f t="shared" si="8"/>
        <v>-23678.05</v>
      </c>
      <c r="I32" s="33">
        <f t="shared" si="8"/>
        <v>-26787.04</v>
      </c>
      <c r="J32" s="33">
        <f t="shared" si="8"/>
        <v>-26105.2</v>
      </c>
      <c r="K32" s="33">
        <f t="shared" si="8"/>
        <v>-42688.8</v>
      </c>
      <c r="L32" s="33">
        <f aca="true" t="shared" si="9" ref="L32:L39">SUM(B32:K32)</f>
        <v>-465859.0000000001</v>
      </c>
      <c r="M32"/>
    </row>
    <row r="33" spans="1:13" ht="18.75" customHeight="1">
      <c r="A33" s="27" t="s">
        <v>28</v>
      </c>
      <c r="B33" s="33">
        <f>B34+B35+B36+B37</f>
        <v>-21322.4</v>
      </c>
      <c r="C33" s="33">
        <f aca="true" t="shared" si="10" ref="C33:K33">C34+C35+C36+C37</f>
        <v>-21621.6</v>
      </c>
      <c r="D33" s="33">
        <f t="shared" si="10"/>
        <v>-66963.6</v>
      </c>
      <c r="E33" s="33">
        <f t="shared" si="10"/>
        <v>-45949.2</v>
      </c>
      <c r="F33" s="33">
        <f t="shared" si="10"/>
        <v>-43815.2</v>
      </c>
      <c r="G33" s="33">
        <f t="shared" si="10"/>
        <v>-34289.2</v>
      </c>
      <c r="H33" s="33">
        <f t="shared" si="10"/>
        <v>-17080.8</v>
      </c>
      <c r="I33" s="33">
        <f t="shared" si="10"/>
        <v>-26787.04</v>
      </c>
      <c r="J33" s="33">
        <f t="shared" si="10"/>
        <v>-26105.2</v>
      </c>
      <c r="K33" s="33">
        <f t="shared" si="10"/>
        <v>-42688.8</v>
      </c>
      <c r="L33" s="33">
        <f t="shared" si="9"/>
        <v>-346623.04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-21322.4</v>
      </c>
      <c r="C34" s="33">
        <f t="shared" si="11"/>
        <v>-21621.6</v>
      </c>
      <c r="D34" s="33">
        <f t="shared" si="11"/>
        <v>-66963.6</v>
      </c>
      <c r="E34" s="33">
        <f t="shared" si="11"/>
        <v>-45949.2</v>
      </c>
      <c r="F34" s="33">
        <f t="shared" si="11"/>
        <v>-43815.2</v>
      </c>
      <c r="G34" s="33">
        <f t="shared" si="11"/>
        <v>-34289.2</v>
      </c>
      <c r="H34" s="33">
        <f t="shared" si="11"/>
        <v>-17080.8</v>
      </c>
      <c r="I34" s="33">
        <f t="shared" si="11"/>
        <v>-18436</v>
      </c>
      <c r="J34" s="33">
        <f t="shared" si="11"/>
        <v>-26105.2</v>
      </c>
      <c r="K34" s="33">
        <f t="shared" si="11"/>
        <v>-42688.8</v>
      </c>
      <c r="L34" s="33">
        <f t="shared" si="9"/>
        <v>-338272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-8351.04</v>
      </c>
      <c r="J37" s="17">
        <v>0</v>
      </c>
      <c r="K37" s="17">
        <v>0</v>
      </c>
      <c r="L37" s="33">
        <f t="shared" si="9"/>
        <v>-8351.04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699785.8500000001</v>
      </c>
      <c r="C56" s="41">
        <f t="shared" si="16"/>
        <v>537881.16</v>
      </c>
      <c r="D56" s="41">
        <f t="shared" si="16"/>
        <v>1750252.26</v>
      </c>
      <c r="E56" s="41">
        <f t="shared" si="16"/>
        <v>1426525.02</v>
      </c>
      <c r="F56" s="41">
        <f t="shared" si="16"/>
        <v>1459624.77</v>
      </c>
      <c r="G56" s="41">
        <f t="shared" si="16"/>
        <v>871017.6300000001</v>
      </c>
      <c r="H56" s="41">
        <f t="shared" si="16"/>
        <v>500246.7499999999</v>
      </c>
      <c r="I56" s="41">
        <f t="shared" si="16"/>
        <v>614233.0100000001</v>
      </c>
      <c r="J56" s="41">
        <f t="shared" si="16"/>
        <v>754433.62</v>
      </c>
      <c r="K56" s="41">
        <f t="shared" si="16"/>
        <v>941817.0499999999</v>
      </c>
      <c r="L56" s="42">
        <f t="shared" si="14"/>
        <v>9555817.120000001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699785.85</v>
      </c>
      <c r="C62" s="41">
        <f aca="true" t="shared" si="18" ref="C62:J62">SUM(C63:C74)</f>
        <v>537881.16</v>
      </c>
      <c r="D62" s="41">
        <f t="shared" si="18"/>
        <v>1750252.2625560395</v>
      </c>
      <c r="E62" s="41">
        <f t="shared" si="18"/>
        <v>1426525.023861892</v>
      </c>
      <c r="F62" s="41">
        <f t="shared" si="18"/>
        <v>1459624.7669590102</v>
      </c>
      <c r="G62" s="41">
        <f t="shared" si="18"/>
        <v>871017.6266497711</v>
      </c>
      <c r="H62" s="41">
        <f t="shared" si="18"/>
        <v>500246.7511022799</v>
      </c>
      <c r="I62" s="41">
        <f>SUM(I63:I79)</f>
        <v>614233.005334707</v>
      </c>
      <c r="J62" s="41">
        <f t="shared" si="18"/>
        <v>754433.623721928</v>
      </c>
      <c r="K62" s="41">
        <f>SUM(K63:K76)</f>
        <v>941817.0599999999</v>
      </c>
      <c r="L62" s="46">
        <f>SUM(B62:K62)</f>
        <v>9555817.130185626</v>
      </c>
      <c r="M62" s="40"/>
    </row>
    <row r="63" spans="1:13" ht="18.75" customHeight="1">
      <c r="A63" s="47" t="s">
        <v>46</v>
      </c>
      <c r="B63" s="48">
        <v>699785.85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699785.85</v>
      </c>
      <c r="M63"/>
    </row>
    <row r="64" spans="1:13" ht="18.75" customHeight="1">
      <c r="A64" s="47" t="s">
        <v>55</v>
      </c>
      <c r="B64" s="17">
        <v>0</v>
      </c>
      <c r="C64" s="48">
        <v>470538.44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470538.44</v>
      </c>
      <c r="M64"/>
    </row>
    <row r="65" spans="1:13" ht="18.75" customHeight="1">
      <c r="A65" s="47" t="s">
        <v>56</v>
      </c>
      <c r="B65" s="17">
        <v>0</v>
      </c>
      <c r="C65" s="48">
        <v>67342.72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67342.72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1750252.2625560395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1750252.2625560395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1426525.023861892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1426525.023861892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1459624.7669590102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1459624.7669590102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871017.6266497711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871017.6266497711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500246.7511022799</v>
      </c>
      <c r="I70" s="17">
        <v>0</v>
      </c>
      <c r="J70" s="17">
        <v>0</v>
      </c>
      <c r="K70" s="17">
        <v>0</v>
      </c>
      <c r="L70" s="46">
        <f t="shared" si="19"/>
        <v>500246.7511022799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614233.005334707</v>
      </c>
      <c r="J71" s="17">
        <v>0</v>
      </c>
      <c r="K71" s="17">
        <v>0</v>
      </c>
      <c r="L71" s="46">
        <f t="shared" si="19"/>
        <v>614233.005334707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754433.623721928</v>
      </c>
      <c r="K72" s="17">
        <v>0</v>
      </c>
      <c r="L72" s="46">
        <f t="shared" si="19"/>
        <v>754433.623721928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547572.44</v>
      </c>
      <c r="L73" s="46">
        <f t="shared" si="19"/>
        <v>547572.44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394244.62</v>
      </c>
      <c r="L74" s="46">
        <f t="shared" si="19"/>
        <v>394244.62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2023-10-31T17:20:23Z</dcterms:modified>
  <cp:category/>
  <cp:version/>
  <cp:contentType/>
  <cp:contentStatus/>
</cp:coreProperties>
</file>