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<sst xmlns="http://schemas.openxmlformats.org/spreadsheetml/2006/main" count="87" uniqueCount="86">
  <si>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</si>
  <si>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</si>
  <si>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</si>
  <si>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</si>
  <si>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</si>
  <si>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</si>
  <si>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</si>
  <si>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</si>
  <si>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</si>
  <si>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</si>
  <si>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</si>
  <si>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</si>
  <si>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</si>
  <si>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</si>
  <si>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</si>
  <si>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</si>
  <si>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</si>
  <si>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</si>
  <si>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</si>
  <si>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</si>
  <si>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</si>
  <si>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</si>
  <si>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</si>
  <si>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</si>
  <si>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</si>
  <si>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</si>
  <si>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</si>
  <si>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</si>
  <si>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</si>
  <si>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</si>
  <si>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</si>
  <si>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</si>
  <si>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</si>
  <si>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</si>
  <si>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</si>
  <si>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</si>
  <si>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</si>
  <si>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</si>
  <si>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</si>
  <si>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</si>
  <si>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</si>
  <si>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</si>
  <si>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</si>
  <si>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</si>
  <si>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</si>
  <si>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</si>
  <si>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</si>
  <si>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</si>
  <si>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</si>
  <si>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</si>
  <si>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</si>
  <si>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</si>
  <si>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</si>
  <si>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</si>
  <si>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</si>
  <si>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</si>
  <si>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</si>
  <si>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</si>
  <si>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</si>
  <si>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</si>
  <si>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</si>
  <si>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</si>
  <si>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</si>
  <si>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</si>
  <si>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</si>
  <si>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</si>
  <si>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</si>
  <si>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</si>
  <si>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</si>
  <si>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</si>
  <si>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</si>
  <si>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</si>
  <si>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</si>
  <si>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</si>
  <si>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</si>
  <si>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</si>
  <si>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</si>
  <si>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</si>
  <si>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</si>
  <si>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</si>
  <si>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</si>
  <si>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</si>
  <si>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</si>
  <si>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23/10/23 - VENCIMENTO 30/10/23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</si>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</sst>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88457</v>
      </c>
      <c r="C7" s="10">
        <f aca="true" t="shared" si="0" ref="C7:K7">C8+C11</f>
        <v>107965</v>
      </c>
      <c r="D7" s="10">
        <f t="shared" si="0"/>
        <v>324042</v>
      </c>
      <c r="E7" s="10">
        <f t="shared" si="0"/>
        <v>261415</v>
      </c>
      <c r="F7" s="10">
        <f t="shared" si="0"/>
        <v>268767</v>
      </c>
      <c r="G7" s="10">
        <f t="shared" si="0"/>
        <v>152268</v>
      </c>
      <c r="H7" s="10">
        <f t="shared" si="0"/>
        <v>86207</v>
      </c>
      <c r="I7" s="10">
        <f t="shared" si="0"/>
        <v>119832</v>
      </c>
      <c r="J7" s="10">
        <f t="shared" si="0"/>
        <v>121374</v>
      </c>
      <c r="K7" s="10">
        <f t="shared" si="0"/>
        <v>214672</v>
      </c>
      <c r="L7" s="10">
        <f aca="true" t="shared" si="1" ref="L7:L13">SUM(B7:K7)</f>
        <v>1744999</v>
      </c>
      <c r="M7" s="11"/>
    </row>
    <row r="8" spans="1:13" ht="17.25" customHeight="1">
      <c r="A8" s="12" t="s">
        <v>81</v>
      </c>
      <c r="B8" s="13">
        <f>B9+B10</f>
        <v>4847</v>
      </c>
      <c r="C8" s="13">
        <f aca="true" t="shared" si="2" ref="C8:K8">C9+C10</f>
        <v>5006</v>
      </c>
      <c r="D8" s="13">
        <f t="shared" si="2"/>
        <v>15606</v>
      </c>
      <c r="E8" s="13">
        <f t="shared" si="2"/>
        <v>11244</v>
      </c>
      <c r="F8" s="13">
        <f t="shared" si="2"/>
        <v>10509</v>
      </c>
      <c r="G8" s="13">
        <f t="shared" si="2"/>
        <v>7744</v>
      </c>
      <c r="H8" s="13">
        <f t="shared" si="2"/>
        <v>3983</v>
      </c>
      <c r="I8" s="13">
        <f t="shared" si="2"/>
        <v>4384</v>
      </c>
      <c r="J8" s="13">
        <f t="shared" si="2"/>
        <v>5816</v>
      </c>
      <c r="K8" s="13">
        <f t="shared" si="2"/>
        <v>9690</v>
      </c>
      <c r="L8" s="13">
        <f t="shared" si="1"/>
        <v>78829</v>
      </c>
      <c r="M8"/>
    </row>
    <row r="9" spans="1:13" ht="17.25" customHeight="1">
      <c r="A9" s="14" t="s">
        <v>18</v>
      </c>
      <c r="B9" s="15">
        <v>4845</v>
      </c>
      <c r="C9" s="15">
        <v>5006</v>
      </c>
      <c r="D9" s="15">
        <v>15606</v>
      </c>
      <c r="E9" s="15">
        <v>11244</v>
      </c>
      <c r="F9" s="15">
        <v>10509</v>
      </c>
      <c r="G9" s="15">
        <v>7744</v>
      </c>
      <c r="H9" s="15">
        <v>3913</v>
      </c>
      <c r="I9" s="15">
        <v>4384</v>
      </c>
      <c r="J9" s="15">
        <v>5816</v>
      </c>
      <c r="K9" s="15">
        <v>9690</v>
      </c>
      <c r="L9" s="13">
        <f t="shared" si="1"/>
        <v>78757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70</v>
      </c>
      <c r="I10" s="15">
        <v>0</v>
      </c>
      <c r="J10" s="15">
        <v>0</v>
      </c>
      <c r="K10" s="15">
        <v>0</v>
      </c>
      <c r="L10" s="13">
        <f t="shared" si="1"/>
        <v>72</v>
      </c>
      <c r="M10"/>
    </row>
    <row r="11" spans="1:13" ht="17.25" customHeight="1">
      <c r="A11" s="12" t="s">
        <v>70</v>
      </c>
      <c r="B11" s="15">
        <v>83610</v>
      </c>
      <c r="C11" s="15">
        <v>102959</v>
      </c>
      <c r="D11" s="15">
        <v>308436</v>
      </c>
      <c r="E11" s="15">
        <v>250171</v>
      </c>
      <c r="F11" s="15">
        <v>258258</v>
      </c>
      <c r="G11" s="15">
        <v>144524</v>
      </c>
      <c r="H11" s="15">
        <v>82224</v>
      </c>
      <c r="I11" s="15">
        <v>115448</v>
      </c>
      <c r="J11" s="15">
        <v>115558</v>
      </c>
      <c r="K11" s="15">
        <v>204982</v>
      </c>
      <c r="L11" s="13">
        <f t="shared" si="1"/>
        <v>1666170</v>
      </c>
      <c r="M11" s="60"/>
    </row>
    <row r="12" spans="1:13" ht="17.25" customHeight="1">
      <c r="A12" s="14" t="s">
        <v>82</v>
      </c>
      <c r="B12" s="15">
        <v>9118</v>
      </c>
      <c r="C12" s="15">
        <v>7195</v>
      </c>
      <c r="D12" s="15">
        <v>25625</v>
      </c>
      <c r="E12" s="15">
        <v>22864</v>
      </c>
      <c r="F12" s="15">
        <v>20468</v>
      </c>
      <c r="G12" s="15">
        <v>12612</v>
      </c>
      <c r="H12" s="15">
        <v>6980</v>
      </c>
      <c r="I12" s="15">
        <v>6371</v>
      </c>
      <c r="J12" s="15">
        <v>8037</v>
      </c>
      <c r="K12" s="15">
        <v>12396</v>
      </c>
      <c r="L12" s="13">
        <f t="shared" si="1"/>
        <v>131666</v>
      </c>
      <c r="M12" s="60"/>
    </row>
    <row r="13" spans="1:13" ht="17.25" customHeight="1">
      <c r="A13" s="14" t="s">
        <v>71</v>
      </c>
      <c r="B13" s="15">
        <f>+B11-B12</f>
        <v>74492</v>
      </c>
      <c r="C13" s="15">
        <f aca="true" t="shared" si="3" ref="C13:K13">+C11-C12</f>
        <v>95764</v>
      </c>
      <c r="D13" s="15">
        <f t="shared" si="3"/>
        <v>282811</v>
      </c>
      <c r="E13" s="15">
        <f t="shared" si="3"/>
        <v>227307</v>
      </c>
      <c r="F13" s="15">
        <f t="shared" si="3"/>
        <v>237790</v>
      </c>
      <c r="G13" s="15">
        <f t="shared" si="3"/>
        <v>131912</v>
      </c>
      <c r="H13" s="15">
        <f t="shared" si="3"/>
        <v>75244</v>
      </c>
      <c r="I13" s="15">
        <f t="shared" si="3"/>
        <v>109077</v>
      </c>
      <c r="J13" s="15">
        <f t="shared" si="3"/>
        <v>107521</v>
      </c>
      <c r="K13" s="15">
        <f t="shared" si="3"/>
        <v>192586</v>
      </c>
      <c r="L13" s="13">
        <f t="shared" si="1"/>
        <v>1534504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1.217350985008101</v>
      </c>
      <c r="C18" s="22">
        <v>1.20365439683302</v>
      </c>
      <c r="D18" s="22">
        <v>1.084647834514797</v>
      </c>
      <c r="E18" s="22">
        <v>1.096997407077871</v>
      </c>
      <c r="F18" s="22">
        <v>1.130518973378791</v>
      </c>
      <c r="G18" s="22">
        <v>1.182956066537583</v>
      </c>
      <c r="H18" s="22">
        <v>1.085872080299209</v>
      </c>
      <c r="I18" s="22">
        <v>1.174620361047094</v>
      </c>
      <c r="J18" s="22">
        <v>1.305753301169467</v>
      </c>
      <c r="K18" s="22">
        <v>1.117195739046674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825522.96</v>
      </c>
      <c r="C20" s="25">
        <f aca="true" t="shared" si="4" ref="C20:K20">SUM(C21:C29)</f>
        <v>553139.66</v>
      </c>
      <c r="D20" s="25">
        <f t="shared" si="4"/>
        <v>1798835.42</v>
      </c>
      <c r="E20" s="25">
        <f t="shared" si="4"/>
        <v>1468592.92</v>
      </c>
      <c r="F20" s="25">
        <f t="shared" si="4"/>
        <v>1391809.0899999999</v>
      </c>
      <c r="G20" s="25">
        <f t="shared" si="4"/>
        <v>903243.9600000001</v>
      </c>
      <c r="H20" s="25">
        <f t="shared" si="4"/>
        <v>519816.70999999996</v>
      </c>
      <c r="I20" s="25">
        <f t="shared" si="4"/>
        <v>638062.7300000001</v>
      </c>
      <c r="J20" s="25">
        <f t="shared" si="4"/>
        <v>779660.23</v>
      </c>
      <c r="K20" s="25">
        <f t="shared" si="4"/>
        <v>961890.13</v>
      </c>
      <c r="L20" s="25">
        <f>SUM(B20:K20)</f>
        <v>9840573.81</v>
      </c>
      <c r="M20"/>
    </row>
    <row r="21" spans="1:13" ht="17.25" customHeight="1">
      <c r="A21" s="26" t="s">
        <v>22</v>
      </c>
      <c r="B21" s="56">
        <f>ROUND((B15+B16)*B7,2)</f>
        <v>648115.59</v>
      </c>
      <c r="C21" s="56">
        <f aca="true" t="shared" si="5" ref="C21:K21">ROUND((C15+C16)*C7,2)</f>
        <v>445388.01</v>
      </c>
      <c r="D21" s="56">
        <f t="shared" si="5"/>
        <v>1591013.82</v>
      </c>
      <c r="E21" s="56">
        <f t="shared" si="5"/>
        <v>1300121.36</v>
      </c>
      <c r="F21" s="56">
        <f t="shared" si="5"/>
        <v>1181069.7</v>
      </c>
      <c r="G21" s="56">
        <f t="shared" si="5"/>
        <v>735743.75</v>
      </c>
      <c r="H21" s="56">
        <f t="shared" si="5"/>
        <v>458836.76</v>
      </c>
      <c r="I21" s="56">
        <f t="shared" si="5"/>
        <v>528806.63</v>
      </c>
      <c r="J21" s="56">
        <f t="shared" si="5"/>
        <v>576842.07</v>
      </c>
      <c r="K21" s="56">
        <f t="shared" si="5"/>
        <v>833142.03</v>
      </c>
      <c r="L21" s="33">
        <f aca="true" t="shared" si="6" ref="L21:L29">SUM(B21:K21)</f>
        <v>8299079.720000001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140868.56</v>
      </c>
      <c r="C22" s="33">
        <f t="shared" si="7"/>
        <v>90705.23</v>
      </c>
      <c r="D22" s="33">
        <f t="shared" si="7"/>
        <v>134675.87</v>
      </c>
      <c r="E22" s="33">
        <f t="shared" si="7"/>
        <v>126108.4</v>
      </c>
      <c r="F22" s="33">
        <f t="shared" si="7"/>
        <v>154152</v>
      </c>
      <c r="G22" s="33">
        <f t="shared" si="7"/>
        <v>134608.78</v>
      </c>
      <c r="H22" s="33">
        <f t="shared" si="7"/>
        <v>39401.27</v>
      </c>
      <c r="I22" s="33">
        <f t="shared" si="7"/>
        <v>92340.4</v>
      </c>
      <c r="J22" s="33">
        <f t="shared" si="7"/>
        <v>176371.37</v>
      </c>
      <c r="K22" s="33">
        <f t="shared" si="7"/>
        <v>97640.7</v>
      </c>
      <c r="L22" s="33">
        <f t="shared" si="6"/>
        <v>1186872.5799999998</v>
      </c>
      <c r="M22"/>
    </row>
    <row r="23" spans="1:13" ht="17.25" customHeight="1">
      <c r="A23" s="27" t="s">
        <v>24</v>
      </c>
      <c r="B23" s="33">
        <v>2503.62</v>
      </c>
      <c r="C23" s="33">
        <v>14483.58</v>
      </c>
      <c r="D23" s="33">
        <v>67010.94</v>
      </c>
      <c r="E23" s="33">
        <v>36764.99</v>
      </c>
      <c r="F23" s="33">
        <v>50969.66</v>
      </c>
      <c r="G23" s="33">
        <v>31642.3</v>
      </c>
      <c r="H23" s="33">
        <v>19070.35</v>
      </c>
      <c r="I23" s="33">
        <v>14228.83</v>
      </c>
      <c r="J23" s="33">
        <v>21795.91</v>
      </c>
      <c r="K23" s="33">
        <v>26137.17</v>
      </c>
      <c r="L23" s="33">
        <f t="shared" si="6"/>
        <v>284607.35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648.07</v>
      </c>
      <c r="C26" s="33">
        <v>435.68</v>
      </c>
      <c r="D26" s="33">
        <v>1413.23</v>
      </c>
      <c r="E26" s="33">
        <v>1154.54</v>
      </c>
      <c r="F26" s="33">
        <v>1094.64</v>
      </c>
      <c r="G26" s="33">
        <v>710.7</v>
      </c>
      <c r="H26" s="33">
        <v>408.45</v>
      </c>
      <c r="I26" s="33">
        <v>501.03</v>
      </c>
      <c r="J26" s="33">
        <v>612.67</v>
      </c>
      <c r="K26" s="33">
        <v>756.99</v>
      </c>
      <c r="L26" s="33">
        <f t="shared" si="6"/>
        <v>7735.999999999999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/>
      <c r="D29" s="33"/>
      <c r="E29" s="33"/>
      <c r="F29" s="33"/>
      <c r="G29" s="33"/>
      <c r="H29" s="33"/>
      <c r="I29" s="33"/>
      <c r="J29" s="33"/>
      <c r="K29" s="33"/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-128188.59</v>
      </c>
      <c r="C32" s="33">
        <f t="shared" si="8"/>
        <v>-22026.4</v>
      </c>
      <c r="D32" s="33">
        <f t="shared" si="8"/>
        <v>-68666.4</v>
      </c>
      <c r="E32" s="33">
        <f t="shared" si="8"/>
        <v>-55241.72000000011</v>
      </c>
      <c r="F32" s="33">
        <f t="shared" si="8"/>
        <v>-46239.6</v>
      </c>
      <c r="G32" s="33">
        <f t="shared" si="8"/>
        <v>-34073.6</v>
      </c>
      <c r="H32" s="33">
        <f t="shared" si="8"/>
        <v>-23814.45</v>
      </c>
      <c r="I32" s="33">
        <f t="shared" si="8"/>
        <v>-25555.23</v>
      </c>
      <c r="J32" s="33">
        <f t="shared" si="8"/>
        <v>-25590.4</v>
      </c>
      <c r="K32" s="33">
        <f t="shared" si="8"/>
        <v>-42636</v>
      </c>
      <c r="L32" s="33">
        <f aca="true" t="shared" si="9" ref="L32:L39">SUM(B32:K32)</f>
        <v>-472032.3900000001</v>
      </c>
      <c r="M32"/>
    </row>
    <row r="33" spans="1:13" ht="18.75" customHeight="1">
      <c r="A33" s="27" t="s">
        <v>28</v>
      </c>
      <c r="B33" s="33">
        <f>B34+B35+B36+B37</f>
        <v>-21318</v>
      </c>
      <c r="C33" s="33">
        <f aca="true" t="shared" si="10" ref="C33:K33">C34+C35+C36+C37</f>
        <v>-22026.4</v>
      </c>
      <c r="D33" s="33">
        <f t="shared" si="10"/>
        <v>-68666.4</v>
      </c>
      <c r="E33" s="33">
        <f t="shared" si="10"/>
        <v>-49473.6</v>
      </c>
      <c r="F33" s="33">
        <f t="shared" si="10"/>
        <v>-46239.6</v>
      </c>
      <c r="G33" s="33">
        <f t="shared" si="10"/>
        <v>-34073.6</v>
      </c>
      <c r="H33" s="33">
        <f t="shared" si="10"/>
        <v>-17217.2</v>
      </c>
      <c r="I33" s="33">
        <f t="shared" si="10"/>
        <v>-25555.23</v>
      </c>
      <c r="J33" s="33">
        <f t="shared" si="10"/>
        <v>-25590.4</v>
      </c>
      <c r="K33" s="33">
        <f t="shared" si="10"/>
        <v>-42636</v>
      </c>
      <c r="L33" s="33">
        <f t="shared" si="9"/>
        <v>-352796.43000000005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-21318</v>
      </c>
      <c r="C34" s="33">
        <f t="shared" si="11"/>
        <v>-22026.4</v>
      </c>
      <c r="D34" s="33">
        <f t="shared" si="11"/>
        <v>-68666.4</v>
      </c>
      <c r="E34" s="33">
        <f t="shared" si="11"/>
        <v>-49473.6</v>
      </c>
      <c r="F34" s="33">
        <f t="shared" si="11"/>
        <v>-46239.6</v>
      </c>
      <c r="G34" s="33">
        <f t="shared" si="11"/>
        <v>-34073.6</v>
      </c>
      <c r="H34" s="33">
        <f t="shared" si="11"/>
        <v>-17217.2</v>
      </c>
      <c r="I34" s="33">
        <f t="shared" si="11"/>
        <v>-19289.6</v>
      </c>
      <c r="J34" s="33">
        <f t="shared" si="11"/>
        <v>-25590.4</v>
      </c>
      <c r="K34" s="33">
        <f t="shared" si="11"/>
        <v>-42636</v>
      </c>
      <c r="L34" s="33">
        <f t="shared" si="9"/>
        <v>-346530.80000000005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-6265.63</v>
      </c>
      <c r="J37" s="17">
        <v>0</v>
      </c>
      <c r="K37" s="17">
        <v>0</v>
      </c>
      <c r="L37" s="33">
        <f t="shared" si="9"/>
        <v>-6265.63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697334.37</v>
      </c>
      <c r="C56" s="41">
        <f t="shared" si="16"/>
        <v>531113.26</v>
      </c>
      <c r="D56" s="41">
        <f t="shared" si="16"/>
        <v>1730169.02</v>
      </c>
      <c r="E56" s="41">
        <f t="shared" si="16"/>
        <v>1413351.1999999997</v>
      </c>
      <c r="F56" s="41">
        <f t="shared" si="16"/>
        <v>1345569.4899999998</v>
      </c>
      <c r="G56" s="41">
        <f t="shared" si="16"/>
        <v>869170.3600000001</v>
      </c>
      <c r="H56" s="41">
        <f t="shared" si="16"/>
        <v>496002.25999999995</v>
      </c>
      <c r="I56" s="41">
        <f t="shared" si="16"/>
        <v>612507.5000000001</v>
      </c>
      <c r="J56" s="41">
        <f t="shared" si="16"/>
        <v>754069.83</v>
      </c>
      <c r="K56" s="41">
        <f t="shared" si="16"/>
        <v>919254.13</v>
      </c>
      <c r="L56" s="42">
        <f t="shared" si="14"/>
        <v>9368541.42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697334.37</v>
      </c>
      <c r="C62" s="41">
        <f aca="true" t="shared" si="18" ref="C62:J62">SUM(C63:C74)</f>
        <v>531113.26</v>
      </c>
      <c r="D62" s="41">
        <f t="shared" si="18"/>
        <v>1730169.0245225732</v>
      </c>
      <c r="E62" s="41">
        <f t="shared" si="18"/>
        <v>1413351.2007053131</v>
      </c>
      <c r="F62" s="41">
        <f t="shared" si="18"/>
        <v>1345569.4946397387</v>
      </c>
      <c r="G62" s="41">
        <f t="shared" si="18"/>
        <v>869170.362451959</v>
      </c>
      <c r="H62" s="41">
        <f t="shared" si="18"/>
        <v>496002.25705342804</v>
      </c>
      <c r="I62" s="41">
        <f>SUM(I63:I79)</f>
        <v>612507.5046297936</v>
      </c>
      <c r="J62" s="41">
        <f t="shared" si="18"/>
        <v>754069.8271158569</v>
      </c>
      <c r="K62" s="41">
        <f>SUM(K63:K76)</f>
        <v>919254.1199999999</v>
      </c>
      <c r="L62" s="46">
        <f>SUM(B62:K62)</f>
        <v>9368541.421118662</v>
      </c>
      <c r="M62" s="40"/>
    </row>
    <row r="63" spans="1:13" ht="18.75" customHeight="1">
      <c r="A63" s="47" t="s">
        <v>46</v>
      </c>
      <c r="B63" s="48">
        <v>697334.37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697334.37</v>
      </c>
      <c r="M63"/>
    </row>
    <row r="64" spans="1:13" ht="18.75" customHeight="1">
      <c r="A64" s="47" t="s">
        <v>55</v>
      </c>
      <c r="B64" s="17">
        <v>0</v>
      </c>
      <c r="C64" s="48">
        <v>465148.99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465148.99</v>
      </c>
      <c r="M64"/>
    </row>
    <row r="65" spans="1:13" ht="18.75" customHeight="1">
      <c r="A65" s="47" t="s">
        <v>56</v>
      </c>
      <c r="B65" s="17">
        <v>0</v>
      </c>
      <c r="C65" s="48">
        <v>65964.27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65964.27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1730169.0245225732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1730169.0245225732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1413351.2007053131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1413351.2007053131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1345569.4946397387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1345569.4946397387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869170.362451959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869170.362451959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496002.25705342804</v>
      </c>
      <c r="I70" s="17">
        <v>0</v>
      </c>
      <c r="J70" s="17">
        <v>0</v>
      </c>
      <c r="K70" s="17">
        <v>0</v>
      </c>
      <c r="L70" s="46">
        <f t="shared" si="19"/>
        <v>496002.25705342804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612507.5046297936</v>
      </c>
      <c r="J71" s="17">
        <v>0</v>
      </c>
      <c r="K71" s="17">
        <v>0</v>
      </c>
      <c r="L71" s="46">
        <f t="shared" si="19"/>
        <v>612507.5046297936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754069.8271158569</v>
      </c>
      <c r="K72" s="17">
        <v>0</v>
      </c>
      <c r="L72" s="46">
        <f t="shared" si="19"/>
        <v>754069.8271158569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536936.33</v>
      </c>
      <c r="L73" s="46">
        <f t="shared" si="19"/>
        <v>536936.33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382317.79</v>
      </c>
      <c r="L74" s="46">
        <f t="shared" si="19"/>
        <v>382317.79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2023-10-27T17:47:19Z</dcterms:modified>
  <cp:category/>
  <cp:version/>
  <cp:contentType/>
  <cp:contentStatus/>
</cp:coreProperties>
</file>