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<sst xmlns="http://schemas.openxmlformats.org/spreadsheetml/2006/main" count="87" uniqueCount="86">
  <si>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</si>
  <si>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</si>
  <si>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</si>
  <si>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</si>
  <si>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</si>
  <si>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</si>
  <si>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</si>
  <si>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</si>
  <si>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</si>
  <si>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</si>
  <si>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</si>
  <si>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</si>
  <si>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</si>
  <si>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</si>
  <si>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</si>
  <si>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</si>
  <si>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</si>
  <si>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</si>
  <si>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</si>
  <si>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</si>
  <si>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</si>
  <si>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</si>
  <si>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</si>
  <si>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</si>
  <si>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</si>
  <si>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</si>
  <si>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</si>
  <si>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</si>
  <si>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</si>
  <si>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</si>
  <si>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</si>
  <si>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</si>
  <si>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</si>
  <si>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</si>
  <si>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</si>
  <si>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</si>
  <si>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</si>
  <si>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</si>
  <si>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</si>
  <si>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</si>
  <si>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</si>
  <si>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</si>
  <si>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</si>
  <si>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</si>
  <si>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</si>
  <si>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</si>
  <si>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</si>
  <si>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</si>
  <si>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</si>
  <si>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</si>
  <si>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</si>
  <si>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</si>
  <si>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</si>
  <si>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</si>
  <si>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</si>
  <si>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</si>
  <si>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</si>
  <si>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</si>
  <si>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</si>
  <si>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</si>
  <si>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</si>
  <si>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</si>
  <si>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</si>
  <si>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</si>
  <si>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</si>
  <si>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</si>
  <si>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</si>
  <si>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</si>
  <si>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</si>
  <si>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</si>
  <si>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</si>
  <si>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</si>
  <si>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</si>
  <si>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</si>
  <si>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</si>
  <si>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</si>
  <si>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</si>
  <si>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</si>
  <si>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</si>
  <si>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</si>
  <si>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</si>
  <si>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</si>
  <si>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</si>
  <si>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22/10/23 - VENCIMENTO 27/10/23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</si>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</sst>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20666</v>
      </c>
      <c r="C7" s="10">
        <f aca="true" t="shared" si="0" ref="C7:K7">C8+C11</f>
        <v>29883</v>
      </c>
      <c r="D7" s="10">
        <f t="shared" si="0"/>
        <v>96911</v>
      </c>
      <c r="E7" s="10">
        <f t="shared" si="0"/>
        <v>79626</v>
      </c>
      <c r="F7" s="10">
        <f t="shared" si="0"/>
        <v>94854</v>
      </c>
      <c r="G7" s="10">
        <f t="shared" si="0"/>
        <v>38147</v>
      </c>
      <c r="H7" s="10">
        <f t="shared" si="0"/>
        <v>24766</v>
      </c>
      <c r="I7" s="10">
        <f t="shared" si="0"/>
        <v>39290</v>
      </c>
      <c r="J7" s="10">
        <f t="shared" si="0"/>
        <v>25087</v>
      </c>
      <c r="K7" s="10">
        <f t="shared" si="0"/>
        <v>70692</v>
      </c>
      <c r="L7" s="10">
        <f aca="true" t="shared" si="1" ref="L7:L13">SUM(B7:K7)</f>
        <v>519922</v>
      </c>
      <c r="M7" s="11"/>
    </row>
    <row r="8" spans="1:13" ht="17.25" customHeight="1">
      <c r="A8" s="12" t="s">
        <v>81</v>
      </c>
      <c r="B8" s="13">
        <f>B9+B10</f>
        <v>1722</v>
      </c>
      <c r="C8" s="13">
        <f aca="true" t="shared" si="2" ref="C8:K8">C9+C10</f>
        <v>1807</v>
      </c>
      <c r="D8" s="13">
        <f t="shared" si="2"/>
        <v>6832</v>
      </c>
      <c r="E8" s="13">
        <f t="shared" si="2"/>
        <v>5117</v>
      </c>
      <c r="F8" s="13">
        <f t="shared" si="2"/>
        <v>5578</v>
      </c>
      <c r="G8" s="13">
        <f t="shared" si="2"/>
        <v>2728</v>
      </c>
      <c r="H8" s="13">
        <f t="shared" si="2"/>
        <v>1461</v>
      </c>
      <c r="I8" s="13">
        <f t="shared" si="2"/>
        <v>2111</v>
      </c>
      <c r="J8" s="13">
        <f t="shared" si="2"/>
        <v>1386</v>
      </c>
      <c r="K8" s="13">
        <f t="shared" si="2"/>
        <v>4022</v>
      </c>
      <c r="L8" s="13">
        <f t="shared" si="1"/>
        <v>32764</v>
      </c>
      <c r="M8"/>
    </row>
    <row r="9" spans="1:13" ht="17.25" customHeight="1">
      <c r="A9" s="14" t="s">
        <v>18</v>
      </c>
      <c r="B9" s="15">
        <v>1722</v>
      </c>
      <c r="C9" s="15">
        <v>1807</v>
      </c>
      <c r="D9" s="15">
        <v>6832</v>
      </c>
      <c r="E9" s="15">
        <v>5116</v>
      </c>
      <c r="F9" s="15">
        <v>5578</v>
      </c>
      <c r="G9" s="15">
        <v>2728</v>
      </c>
      <c r="H9" s="15">
        <v>1429</v>
      </c>
      <c r="I9" s="15">
        <v>2111</v>
      </c>
      <c r="J9" s="15">
        <v>1386</v>
      </c>
      <c r="K9" s="15">
        <v>4022</v>
      </c>
      <c r="L9" s="13">
        <f t="shared" si="1"/>
        <v>32731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70</v>
      </c>
      <c r="B11" s="15">
        <v>18944</v>
      </c>
      <c r="C11" s="15">
        <v>28076</v>
      </c>
      <c r="D11" s="15">
        <v>90079</v>
      </c>
      <c r="E11" s="15">
        <v>74509</v>
      </c>
      <c r="F11" s="15">
        <v>89276</v>
      </c>
      <c r="G11" s="15">
        <v>35419</v>
      </c>
      <c r="H11" s="15">
        <v>23305</v>
      </c>
      <c r="I11" s="15">
        <v>37179</v>
      </c>
      <c r="J11" s="15">
        <v>23701</v>
      </c>
      <c r="K11" s="15">
        <v>66670</v>
      </c>
      <c r="L11" s="13">
        <f t="shared" si="1"/>
        <v>487158</v>
      </c>
      <c r="M11" s="60"/>
    </row>
    <row r="12" spans="1:13" ht="17.25" customHeight="1">
      <c r="A12" s="14" t="s">
        <v>82</v>
      </c>
      <c r="B12" s="15">
        <v>2843</v>
      </c>
      <c r="C12" s="15">
        <v>2681</v>
      </c>
      <c r="D12" s="15">
        <v>9303</v>
      </c>
      <c r="E12" s="15">
        <v>9149</v>
      </c>
      <c r="F12" s="15">
        <v>9573</v>
      </c>
      <c r="G12" s="15">
        <v>4124</v>
      </c>
      <c r="H12" s="15">
        <v>2712</v>
      </c>
      <c r="I12" s="15">
        <v>2366</v>
      </c>
      <c r="J12" s="15">
        <v>1908</v>
      </c>
      <c r="K12" s="15">
        <v>5058</v>
      </c>
      <c r="L12" s="13">
        <f t="shared" si="1"/>
        <v>49717</v>
      </c>
      <c r="M12" s="60"/>
    </row>
    <row r="13" spans="1:13" ht="17.25" customHeight="1">
      <c r="A13" s="14" t="s">
        <v>71</v>
      </c>
      <c r="B13" s="15">
        <f>+B11-B12</f>
        <v>16101</v>
      </c>
      <c r="C13" s="15">
        <f aca="true" t="shared" si="3" ref="C13:K13">+C11-C12</f>
        <v>25395</v>
      </c>
      <c r="D13" s="15">
        <f t="shared" si="3"/>
        <v>80776</v>
      </c>
      <c r="E13" s="15">
        <f t="shared" si="3"/>
        <v>65360</v>
      </c>
      <c r="F13" s="15">
        <f t="shared" si="3"/>
        <v>79703</v>
      </c>
      <c r="G13" s="15">
        <f t="shared" si="3"/>
        <v>31295</v>
      </c>
      <c r="H13" s="15">
        <f t="shared" si="3"/>
        <v>20593</v>
      </c>
      <c r="I13" s="15">
        <f t="shared" si="3"/>
        <v>34813</v>
      </c>
      <c r="J13" s="15">
        <f t="shared" si="3"/>
        <v>21793</v>
      </c>
      <c r="K13" s="15">
        <f t="shared" si="3"/>
        <v>61612</v>
      </c>
      <c r="L13" s="13">
        <f t="shared" si="1"/>
        <v>437441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1.212269949194226</v>
      </c>
      <c r="C18" s="22">
        <v>1.185417070615001</v>
      </c>
      <c r="D18" s="22">
        <v>1.08466714672723</v>
      </c>
      <c r="E18" s="22">
        <v>1.091087404812569</v>
      </c>
      <c r="F18" s="22">
        <v>1.260841394404474</v>
      </c>
      <c r="G18" s="22">
        <v>1.136568045722576</v>
      </c>
      <c r="H18" s="22">
        <v>1.066787671451424</v>
      </c>
      <c r="I18" s="22">
        <v>1.127246539341618</v>
      </c>
      <c r="J18" s="22">
        <v>1.320989167595252</v>
      </c>
      <c r="K18" s="22">
        <v>1.135003200662601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218771.75</v>
      </c>
      <c r="C20" s="25">
        <f aca="true" t="shared" si="4" ref="C20:K20">SUM(C21:C29)</f>
        <v>156463.69</v>
      </c>
      <c r="D20" s="25">
        <f t="shared" si="4"/>
        <v>551424.61</v>
      </c>
      <c r="E20" s="25">
        <f t="shared" si="4"/>
        <v>460482.91</v>
      </c>
      <c r="F20" s="25">
        <f t="shared" si="4"/>
        <v>556216.79</v>
      </c>
      <c r="G20" s="25">
        <f t="shared" si="4"/>
        <v>225876.3</v>
      </c>
      <c r="H20" s="25">
        <f t="shared" si="4"/>
        <v>151076.2</v>
      </c>
      <c r="I20" s="25">
        <f t="shared" si="4"/>
        <v>204021.06</v>
      </c>
      <c r="J20" s="25">
        <f t="shared" si="4"/>
        <v>170270.36000000002</v>
      </c>
      <c r="K20" s="25">
        <f t="shared" si="4"/>
        <v>331124.23</v>
      </c>
      <c r="L20" s="25">
        <f>SUM(B20:K20)</f>
        <v>3025727.9</v>
      </c>
      <c r="M20"/>
    </row>
    <row r="21" spans="1:13" ht="17.25" customHeight="1">
      <c r="A21" s="26" t="s">
        <v>22</v>
      </c>
      <c r="B21" s="56">
        <f>ROUND((B15+B16)*B7,2)</f>
        <v>151417.72</v>
      </c>
      <c r="C21" s="56">
        <f aca="true" t="shared" si="5" ref="C21:K21">ROUND((C15+C16)*C7,2)</f>
        <v>123276.34</v>
      </c>
      <c r="D21" s="56">
        <f t="shared" si="5"/>
        <v>475823.32</v>
      </c>
      <c r="E21" s="56">
        <f t="shared" si="5"/>
        <v>396011.95</v>
      </c>
      <c r="F21" s="56">
        <f t="shared" si="5"/>
        <v>416826.42</v>
      </c>
      <c r="G21" s="56">
        <f t="shared" si="5"/>
        <v>184322.49</v>
      </c>
      <c r="H21" s="56">
        <f t="shared" si="5"/>
        <v>131817.04</v>
      </c>
      <c r="I21" s="56">
        <f t="shared" si="5"/>
        <v>173382.84</v>
      </c>
      <c r="J21" s="56">
        <f t="shared" si="5"/>
        <v>119228.48</v>
      </c>
      <c r="K21" s="56">
        <f t="shared" si="5"/>
        <v>274355.65</v>
      </c>
      <c r="L21" s="33">
        <f aca="true" t="shared" si="6" ref="L21:L29">SUM(B21:K21)</f>
        <v>2446462.25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32141.43</v>
      </c>
      <c r="C22" s="33">
        <f t="shared" si="7"/>
        <v>22857.54</v>
      </c>
      <c r="D22" s="33">
        <f t="shared" si="7"/>
        <v>40286.6</v>
      </c>
      <c r="E22" s="33">
        <f t="shared" si="7"/>
        <v>36071.7</v>
      </c>
      <c r="F22" s="33">
        <f t="shared" si="7"/>
        <v>108725.58</v>
      </c>
      <c r="G22" s="33">
        <f t="shared" si="7"/>
        <v>25172.56</v>
      </c>
      <c r="H22" s="33">
        <f t="shared" si="7"/>
        <v>8803.75</v>
      </c>
      <c r="I22" s="33">
        <f t="shared" si="7"/>
        <v>22062.37</v>
      </c>
      <c r="J22" s="33">
        <f t="shared" si="7"/>
        <v>38271.05</v>
      </c>
      <c r="K22" s="33">
        <f t="shared" si="7"/>
        <v>37038.89</v>
      </c>
      <c r="L22" s="33">
        <f t="shared" si="6"/>
        <v>371431.47000000003</v>
      </c>
      <c r="M22"/>
    </row>
    <row r="23" spans="1:13" ht="17.25" customHeight="1">
      <c r="A23" s="27" t="s">
        <v>24</v>
      </c>
      <c r="B23" s="33">
        <v>1305.39</v>
      </c>
      <c r="C23" s="33">
        <v>7832.33</v>
      </c>
      <c r="D23" s="33">
        <v>29286.1</v>
      </c>
      <c r="E23" s="33">
        <v>22863.72</v>
      </c>
      <c r="F23" s="33">
        <v>24821.06</v>
      </c>
      <c r="G23" s="33">
        <v>15306.39</v>
      </c>
      <c r="H23" s="33">
        <v>7996.1</v>
      </c>
      <c r="I23" s="33">
        <v>5905.32</v>
      </c>
      <c r="J23" s="33">
        <v>8329.62</v>
      </c>
      <c r="K23" s="33">
        <v>14732.23</v>
      </c>
      <c r="L23" s="33">
        <f t="shared" si="6"/>
        <v>138378.26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520.09</v>
      </c>
      <c r="C26" s="33">
        <v>370.32</v>
      </c>
      <c r="D26" s="33">
        <v>1307.03</v>
      </c>
      <c r="E26" s="33">
        <v>1091.91</v>
      </c>
      <c r="F26" s="33">
        <v>1320.64</v>
      </c>
      <c r="G26" s="33">
        <v>536.43</v>
      </c>
      <c r="H26" s="33">
        <v>359.43</v>
      </c>
      <c r="I26" s="33">
        <v>484.69</v>
      </c>
      <c r="J26" s="33">
        <v>403</v>
      </c>
      <c r="K26" s="33">
        <v>784.22</v>
      </c>
      <c r="L26" s="33">
        <f t="shared" si="6"/>
        <v>7177.760000000001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/>
      <c r="D29" s="33"/>
      <c r="E29" s="33"/>
      <c r="F29" s="33"/>
      <c r="G29" s="33"/>
      <c r="H29" s="33"/>
      <c r="I29" s="33"/>
      <c r="J29" s="33"/>
      <c r="K29" s="33"/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-114447.39</v>
      </c>
      <c r="C32" s="33">
        <f t="shared" si="8"/>
        <v>-7950.8</v>
      </c>
      <c r="D32" s="33">
        <f t="shared" si="8"/>
        <v>-30060.8</v>
      </c>
      <c r="E32" s="33">
        <f t="shared" si="8"/>
        <v>-409878.52</v>
      </c>
      <c r="F32" s="33">
        <f t="shared" si="8"/>
        <v>-24543.2</v>
      </c>
      <c r="G32" s="33">
        <f t="shared" si="8"/>
        <v>-12003.2</v>
      </c>
      <c r="H32" s="33">
        <f t="shared" si="8"/>
        <v>-12884.85</v>
      </c>
      <c r="I32" s="33">
        <f t="shared" si="8"/>
        <v>-180288.4</v>
      </c>
      <c r="J32" s="33">
        <f t="shared" si="8"/>
        <v>-6098.4</v>
      </c>
      <c r="K32" s="33">
        <f t="shared" si="8"/>
        <v>-17696.8</v>
      </c>
      <c r="L32" s="33">
        <f aca="true" t="shared" si="9" ref="L32:L39">SUM(B32:K32)</f>
        <v>-815852.36</v>
      </c>
      <c r="M32"/>
    </row>
    <row r="33" spans="1:13" ht="18.75" customHeight="1">
      <c r="A33" s="27" t="s">
        <v>28</v>
      </c>
      <c r="B33" s="33">
        <f>B34+B35+B36+B37</f>
        <v>-7576.8</v>
      </c>
      <c r="C33" s="33">
        <f aca="true" t="shared" si="10" ref="C33:K33">C34+C35+C36+C37</f>
        <v>-7950.8</v>
      </c>
      <c r="D33" s="33">
        <f t="shared" si="10"/>
        <v>-30060.8</v>
      </c>
      <c r="E33" s="33">
        <f t="shared" si="10"/>
        <v>-22510.4</v>
      </c>
      <c r="F33" s="33">
        <f t="shared" si="10"/>
        <v>-24543.2</v>
      </c>
      <c r="G33" s="33">
        <f t="shared" si="10"/>
        <v>-12003.2</v>
      </c>
      <c r="H33" s="33">
        <f t="shared" si="10"/>
        <v>-6287.6</v>
      </c>
      <c r="I33" s="33">
        <f t="shared" si="10"/>
        <v>-9288.4</v>
      </c>
      <c r="J33" s="33">
        <f t="shared" si="10"/>
        <v>-6098.4</v>
      </c>
      <c r="K33" s="33">
        <f t="shared" si="10"/>
        <v>-17696.8</v>
      </c>
      <c r="L33" s="33">
        <f t="shared" si="9"/>
        <v>-144016.4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-7576.8</v>
      </c>
      <c r="C34" s="33">
        <f t="shared" si="11"/>
        <v>-7950.8</v>
      </c>
      <c r="D34" s="33">
        <f t="shared" si="11"/>
        <v>-30060.8</v>
      </c>
      <c r="E34" s="33">
        <f t="shared" si="11"/>
        <v>-22510.4</v>
      </c>
      <c r="F34" s="33">
        <f t="shared" si="11"/>
        <v>-24543.2</v>
      </c>
      <c r="G34" s="33">
        <f t="shared" si="11"/>
        <v>-12003.2</v>
      </c>
      <c r="H34" s="33">
        <f t="shared" si="11"/>
        <v>-6287.6</v>
      </c>
      <c r="I34" s="33">
        <f t="shared" si="11"/>
        <v>-9288.4</v>
      </c>
      <c r="J34" s="33">
        <f t="shared" si="11"/>
        <v>-6098.4</v>
      </c>
      <c r="K34" s="33">
        <f t="shared" si="11"/>
        <v>-17696.8</v>
      </c>
      <c r="L34" s="33">
        <f t="shared" si="9"/>
        <v>-144016.4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-671835.96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104324.36</v>
      </c>
      <c r="C56" s="41">
        <f t="shared" si="16"/>
        <v>148512.89</v>
      </c>
      <c r="D56" s="41">
        <f t="shared" si="16"/>
        <v>521363.81</v>
      </c>
      <c r="E56" s="41">
        <f t="shared" si="16"/>
        <v>50604.389999999956</v>
      </c>
      <c r="F56" s="41">
        <f t="shared" si="16"/>
        <v>531673.5900000001</v>
      </c>
      <c r="G56" s="41">
        <f t="shared" si="16"/>
        <v>213873.09999999998</v>
      </c>
      <c r="H56" s="41">
        <f t="shared" si="16"/>
        <v>138191.35</v>
      </c>
      <c r="I56" s="41">
        <f t="shared" si="16"/>
        <v>23732.660000000003</v>
      </c>
      <c r="J56" s="41">
        <f t="shared" si="16"/>
        <v>164171.96000000002</v>
      </c>
      <c r="K56" s="41">
        <f t="shared" si="16"/>
        <v>313427.43</v>
      </c>
      <c r="L56" s="42">
        <f t="shared" si="14"/>
        <v>2209875.54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104324.36</v>
      </c>
      <c r="C62" s="41">
        <f aca="true" t="shared" si="18" ref="C62:J62">SUM(C63:C74)</f>
        <v>148512.89</v>
      </c>
      <c r="D62" s="41">
        <f t="shared" si="18"/>
        <v>521363.812837721</v>
      </c>
      <c r="E62" s="41">
        <f t="shared" si="18"/>
        <v>50604.390795287385</v>
      </c>
      <c r="F62" s="41">
        <f t="shared" si="18"/>
        <v>531673.59461556</v>
      </c>
      <c r="G62" s="41">
        <f t="shared" si="18"/>
        <v>213873.10223785776</v>
      </c>
      <c r="H62" s="41">
        <f t="shared" si="18"/>
        <v>138191.35315244072</v>
      </c>
      <c r="I62" s="41">
        <f>SUM(I63:I79)</f>
        <v>23732.656364005612</v>
      </c>
      <c r="J62" s="41">
        <f t="shared" si="18"/>
        <v>164171.9605374904</v>
      </c>
      <c r="K62" s="41">
        <f>SUM(K63:K76)</f>
        <v>313427.43</v>
      </c>
      <c r="L62" s="46">
        <f>SUM(B62:K62)</f>
        <v>2209875.550540363</v>
      </c>
      <c r="M62" s="40"/>
    </row>
    <row r="63" spans="1:13" ht="18.75" customHeight="1">
      <c r="A63" s="47" t="s">
        <v>46</v>
      </c>
      <c r="B63" s="48">
        <v>104324.36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104324.36</v>
      </c>
      <c r="M63"/>
    </row>
    <row r="64" spans="1:13" ht="18.75" customHeight="1">
      <c r="A64" s="47" t="s">
        <v>55</v>
      </c>
      <c r="B64" s="17">
        <v>0</v>
      </c>
      <c r="C64" s="48">
        <v>130216.1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130216.1</v>
      </c>
      <c r="M64"/>
    </row>
    <row r="65" spans="1:13" ht="18.75" customHeight="1">
      <c r="A65" s="47" t="s">
        <v>56</v>
      </c>
      <c r="B65" s="17">
        <v>0</v>
      </c>
      <c r="C65" s="48">
        <v>18296.79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18296.79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521363.812837721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521363.812837721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50604.390795287385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50604.390795287385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531673.59461556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531673.59461556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213873.10223785776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213873.10223785776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138191.35315244072</v>
      </c>
      <c r="I70" s="17">
        <v>0</v>
      </c>
      <c r="J70" s="17">
        <v>0</v>
      </c>
      <c r="K70" s="17">
        <v>0</v>
      </c>
      <c r="L70" s="46">
        <f t="shared" si="19"/>
        <v>138191.35315244072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23732.656364005612</v>
      </c>
      <c r="J71" s="17">
        <v>0</v>
      </c>
      <c r="K71" s="17">
        <v>0</v>
      </c>
      <c r="L71" s="46">
        <f t="shared" si="19"/>
        <v>23732.656364005612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164171.9605374904</v>
      </c>
      <c r="K72" s="17">
        <v>0</v>
      </c>
      <c r="L72" s="46">
        <f t="shared" si="19"/>
        <v>164171.9605374904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150727.25</v>
      </c>
      <c r="L73" s="46">
        <f t="shared" si="19"/>
        <v>150727.25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162700.18</v>
      </c>
      <c r="L74" s="46">
        <f t="shared" si="19"/>
        <v>162700.18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379865.8</v>
      </c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2023-10-27T14:38:31Z</dcterms:modified>
  <cp:category/>
  <cp:version/>
  <cp:contentType/>
  <cp:contentStatus/>
</cp:coreProperties>
</file>