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<sst xmlns="http://schemas.openxmlformats.org/spreadsheetml/2006/main" count="87" uniqueCount="86">
  <si>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</si>
  <si>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</si>
  <si>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</si>
  <si>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</si>
  <si>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</si>
  <si>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</si>
  <si>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</si>
  <si>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</si>
  <si>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</si>
  <si>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</si>
  <si>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</si>
  <si>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</si>
  <si>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</si>
  <si>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</si>
  <si>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</si>
  <si>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</si>
  <si>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</si>
  <si>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</si>
  <si>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</si>
  <si>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</si>
  <si>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</si>
  <si>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</si>
  <si>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</si>
  <si>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</si>
  <si>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</si>
  <si>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</si>
  <si>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</si>
  <si>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</si>
  <si>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</si>
  <si>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</si>
  <si>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</si>
  <si>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</si>
  <si>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</si>
  <si>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</si>
  <si>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</si>
  <si>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</si>
  <si>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</si>
  <si>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</si>
  <si>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</si>
  <si>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</si>
  <si>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</si>
  <si>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</si>
  <si>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</si>
  <si>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</si>
  <si>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</si>
  <si>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</si>
  <si>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</si>
  <si>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</si>
  <si>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</si>
  <si>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</si>
  <si>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</si>
  <si>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</si>
  <si>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</si>
  <si>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</si>
  <si>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</si>
  <si>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</si>
  <si>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</si>
  <si>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</si>
  <si>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</si>
  <si>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</si>
  <si>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</si>
  <si>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</si>
  <si>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</si>
  <si>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</si>
  <si>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</si>
  <si>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</si>
  <si>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</si>
  <si>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</si>
  <si>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</si>
  <si>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</si>
  <si>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</si>
  <si>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</si>
  <si>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</si>
  <si>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</si>
  <si>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</si>
  <si>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</si>
  <si>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</si>
  <si>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</si>
  <si>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</si>
  <si>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</si>
  <si>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</si>
  <si>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</si>
  <si>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</si>
  <si>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21/10/23 - VENCIMENTO 27/10/23</t>
  </si>
  <si>
    <t>4. Remuneração Bruta do Operador (4.1 + 4.2 + 4.3 + 4.4 + 4.5 + 4.6 + 4.9)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</si>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</sst>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48700</v>
      </c>
      <c r="C7" s="10">
        <f aca="true" t="shared" si="0" ref="C7:K7">C8+C11</f>
        <v>59634</v>
      </c>
      <c r="D7" s="10">
        <f t="shared" si="0"/>
        <v>193459</v>
      </c>
      <c r="E7" s="10">
        <f t="shared" si="0"/>
        <v>155660</v>
      </c>
      <c r="F7" s="10">
        <f t="shared" si="0"/>
        <v>167981</v>
      </c>
      <c r="G7" s="10">
        <f t="shared" si="0"/>
        <v>75645</v>
      </c>
      <c r="H7" s="10">
        <f t="shared" si="0"/>
        <v>40275</v>
      </c>
      <c r="I7" s="10">
        <f t="shared" si="0"/>
        <v>70273</v>
      </c>
      <c r="J7" s="10">
        <f t="shared" si="0"/>
        <v>47151</v>
      </c>
      <c r="K7" s="10">
        <f t="shared" si="0"/>
        <v>127880</v>
      </c>
      <c r="L7" s="10">
        <f aca="true" t="shared" si="1" ref="L7:L13">SUM(B7:K7)</f>
        <v>986658</v>
      </c>
      <c r="M7" s="11"/>
    </row>
    <row r="8" spans="1:13" ht="17.25" customHeight="1">
      <c r="A8" s="12" t="s">
        <v>81</v>
      </c>
      <c r="B8" s="13">
        <f>B9+B10</f>
        <v>3582</v>
      </c>
      <c r="C8" s="13">
        <f aca="true" t="shared" si="2" ref="C8:K8">C9+C10</f>
        <v>3592</v>
      </c>
      <c r="D8" s="13">
        <f t="shared" si="2"/>
        <v>12034</v>
      </c>
      <c r="E8" s="13">
        <f t="shared" si="2"/>
        <v>9172</v>
      </c>
      <c r="F8" s="13">
        <f t="shared" si="2"/>
        <v>8837</v>
      </c>
      <c r="G8" s="13">
        <f t="shared" si="2"/>
        <v>5181</v>
      </c>
      <c r="H8" s="13">
        <f t="shared" si="2"/>
        <v>2261</v>
      </c>
      <c r="I8" s="13">
        <f t="shared" si="2"/>
        <v>2941</v>
      </c>
      <c r="J8" s="13">
        <f t="shared" si="2"/>
        <v>2754</v>
      </c>
      <c r="K8" s="13">
        <f t="shared" si="2"/>
        <v>7043</v>
      </c>
      <c r="L8" s="13">
        <f t="shared" si="1"/>
        <v>57397</v>
      </c>
      <c r="M8"/>
    </row>
    <row r="9" spans="1:13" ht="17.25" customHeight="1">
      <c r="A9" s="14" t="s">
        <v>18</v>
      </c>
      <c r="B9" s="15">
        <v>3582</v>
      </c>
      <c r="C9" s="15">
        <v>3592</v>
      </c>
      <c r="D9" s="15">
        <v>12034</v>
      </c>
      <c r="E9" s="15">
        <v>9169</v>
      </c>
      <c r="F9" s="15">
        <v>8837</v>
      </c>
      <c r="G9" s="15">
        <v>5181</v>
      </c>
      <c r="H9" s="15">
        <v>2219</v>
      </c>
      <c r="I9" s="15">
        <v>2941</v>
      </c>
      <c r="J9" s="15">
        <v>2754</v>
      </c>
      <c r="K9" s="15">
        <v>7043</v>
      </c>
      <c r="L9" s="13">
        <f t="shared" si="1"/>
        <v>57352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3</v>
      </c>
      <c r="F10" s="15">
        <v>0</v>
      </c>
      <c r="G10" s="15">
        <v>0</v>
      </c>
      <c r="H10" s="15">
        <v>42</v>
      </c>
      <c r="I10" s="15">
        <v>0</v>
      </c>
      <c r="J10" s="15">
        <v>0</v>
      </c>
      <c r="K10" s="15">
        <v>0</v>
      </c>
      <c r="L10" s="13">
        <f t="shared" si="1"/>
        <v>45</v>
      </c>
      <c r="M10"/>
    </row>
    <row r="11" spans="1:13" ht="17.25" customHeight="1">
      <c r="A11" s="12" t="s">
        <v>70</v>
      </c>
      <c r="B11" s="15">
        <v>45118</v>
      </c>
      <c r="C11" s="15">
        <v>56042</v>
      </c>
      <c r="D11" s="15">
        <v>181425</v>
      </c>
      <c r="E11" s="15">
        <v>146488</v>
      </c>
      <c r="F11" s="15">
        <v>159144</v>
      </c>
      <c r="G11" s="15">
        <v>70464</v>
      </c>
      <c r="H11" s="15">
        <v>38014</v>
      </c>
      <c r="I11" s="15">
        <v>67332</v>
      </c>
      <c r="J11" s="15">
        <v>44397</v>
      </c>
      <c r="K11" s="15">
        <v>120837</v>
      </c>
      <c r="L11" s="13">
        <f t="shared" si="1"/>
        <v>929261</v>
      </c>
      <c r="M11" s="60"/>
    </row>
    <row r="12" spans="1:13" ht="17.25" customHeight="1">
      <c r="A12" s="14" t="s">
        <v>82</v>
      </c>
      <c r="B12" s="15">
        <v>5524</v>
      </c>
      <c r="C12" s="15">
        <v>4608</v>
      </c>
      <c r="D12" s="15">
        <v>15950</v>
      </c>
      <c r="E12" s="15">
        <v>15247</v>
      </c>
      <c r="F12" s="15">
        <v>14183</v>
      </c>
      <c r="G12" s="15">
        <v>7129</v>
      </c>
      <c r="H12" s="15">
        <v>3711</v>
      </c>
      <c r="I12" s="15">
        <v>3599</v>
      </c>
      <c r="J12" s="15">
        <v>3504</v>
      </c>
      <c r="K12" s="15">
        <v>7656</v>
      </c>
      <c r="L12" s="13">
        <f t="shared" si="1"/>
        <v>81111</v>
      </c>
      <c r="M12" s="60"/>
    </row>
    <row r="13" spans="1:13" ht="17.25" customHeight="1">
      <c r="A13" s="14" t="s">
        <v>71</v>
      </c>
      <c r="B13" s="15">
        <f>+B11-B12</f>
        <v>39594</v>
      </c>
      <c r="C13" s="15">
        <f aca="true" t="shared" si="3" ref="C13:K13">+C11-C12</f>
        <v>51434</v>
      </c>
      <c r="D13" s="15">
        <f t="shared" si="3"/>
        <v>165475</v>
      </c>
      <c r="E13" s="15">
        <f t="shared" si="3"/>
        <v>131241</v>
      </c>
      <c r="F13" s="15">
        <f t="shared" si="3"/>
        <v>144961</v>
      </c>
      <c r="G13" s="15">
        <f t="shared" si="3"/>
        <v>63335</v>
      </c>
      <c r="H13" s="15">
        <f t="shared" si="3"/>
        <v>34303</v>
      </c>
      <c r="I13" s="15">
        <f t="shared" si="3"/>
        <v>63733</v>
      </c>
      <c r="J13" s="15">
        <f t="shared" si="3"/>
        <v>40893</v>
      </c>
      <c r="K13" s="15">
        <f t="shared" si="3"/>
        <v>113181</v>
      </c>
      <c r="L13" s="13">
        <f t="shared" si="1"/>
        <v>848150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1.252941729253298</v>
      </c>
      <c r="C18" s="22">
        <v>1.207396769400392</v>
      </c>
      <c r="D18" s="22">
        <v>1.088118132084234</v>
      </c>
      <c r="E18" s="22">
        <v>1.122324910442342</v>
      </c>
      <c r="F18" s="22">
        <v>1.243997033023167</v>
      </c>
      <c r="G18" s="22">
        <v>1.16102146438795</v>
      </c>
      <c r="H18" s="22">
        <v>1.067172516542777</v>
      </c>
      <c r="I18" s="22">
        <v>1.146010405816329</v>
      </c>
      <c r="J18" s="22">
        <v>1.307022096716913</v>
      </c>
      <c r="K18" s="22">
        <v>1.141434856479721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84</v>
      </c>
      <c r="B20" s="25">
        <f>SUM(B21:B29)</f>
        <v>482198.58</v>
      </c>
      <c r="C20" s="25">
        <f aca="true" t="shared" si="4" ref="C20:K20">SUM(C21:C29)</f>
        <v>308126.95999999996</v>
      </c>
      <c r="D20" s="25">
        <f t="shared" si="4"/>
        <v>1084800.99</v>
      </c>
      <c r="E20" s="25">
        <f t="shared" si="4"/>
        <v>904155.1799999999</v>
      </c>
      <c r="F20" s="25">
        <f t="shared" si="4"/>
        <v>959562.7799999999</v>
      </c>
      <c r="G20" s="25">
        <f t="shared" si="4"/>
        <v>443492.59</v>
      </c>
      <c r="H20" s="25">
        <f t="shared" si="4"/>
        <v>240845.08000000002</v>
      </c>
      <c r="I20" s="25">
        <f t="shared" si="4"/>
        <v>367381.79999999993</v>
      </c>
      <c r="J20" s="25">
        <f t="shared" si="4"/>
        <v>307577.30999999994</v>
      </c>
      <c r="K20" s="25">
        <f t="shared" si="4"/>
        <v>590358.54</v>
      </c>
      <c r="L20" s="25">
        <f>SUM(B20:K20)</f>
        <v>5688499.809999999</v>
      </c>
      <c r="M20"/>
    </row>
    <row r="21" spans="1:13" ht="17.25" customHeight="1">
      <c r="A21" s="26" t="s">
        <v>22</v>
      </c>
      <c r="B21" s="56">
        <f>ROUND((B15+B16)*B7,2)</f>
        <v>356820.03</v>
      </c>
      <c r="C21" s="56">
        <f aca="true" t="shared" si="5" ref="C21:K21">ROUND((C15+C16)*C7,2)</f>
        <v>246008.14</v>
      </c>
      <c r="D21" s="56">
        <f t="shared" si="5"/>
        <v>949864.34</v>
      </c>
      <c r="E21" s="56">
        <f t="shared" si="5"/>
        <v>774159.44</v>
      </c>
      <c r="F21" s="56">
        <f t="shared" si="5"/>
        <v>738175.71</v>
      </c>
      <c r="G21" s="56">
        <f t="shared" si="5"/>
        <v>365509.08</v>
      </c>
      <c r="H21" s="56">
        <f t="shared" si="5"/>
        <v>214363.69</v>
      </c>
      <c r="I21" s="56">
        <f t="shared" si="5"/>
        <v>310107.72</v>
      </c>
      <c r="J21" s="56">
        <f t="shared" si="5"/>
        <v>224089.84</v>
      </c>
      <c r="K21" s="56">
        <f t="shared" si="5"/>
        <v>496302.28</v>
      </c>
      <c r="L21" s="33">
        <f aca="true" t="shared" si="6" ref="L21:L29">SUM(B21:K21)</f>
        <v>4675400.2700000005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90254.68</v>
      </c>
      <c r="C22" s="33">
        <f t="shared" si="7"/>
        <v>51021.29</v>
      </c>
      <c r="D22" s="33">
        <f t="shared" si="7"/>
        <v>83700.27</v>
      </c>
      <c r="E22" s="33">
        <f t="shared" si="7"/>
        <v>94698.98</v>
      </c>
      <c r="F22" s="33">
        <f t="shared" si="7"/>
        <v>180112.68</v>
      </c>
      <c r="G22" s="33">
        <f t="shared" si="7"/>
        <v>58854.81</v>
      </c>
      <c r="H22" s="33">
        <f t="shared" si="7"/>
        <v>14399.35</v>
      </c>
      <c r="I22" s="33">
        <f t="shared" si="7"/>
        <v>45278.95</v>
      </c>
      <c r="J22" s="33">
        <f t="shared" si="7"/>
        <v>68800.53</v>
      </c>
      <c r="K22" s="33">
        <f t="shared" si="7"/>
        <v>70194.44</v>
      </c>
      <c r="L22" s="33">
        <f t="shared" si="6"/>
        <v>757315.98</v>
      </c>
      <c r="M22"/>
    </row>
    <row r="23" spans="1:13" ht="17.25" customHeight="1">
      <c r="A23" s="27" t="s">
        <v>24</v>
      </c>
      <c r="B23" s="33">
        <v>1121.36</v>
      </c>
      <c r="C23" s="33">
        <v>8578.26</v>
      </c>
      <c r="D23" s="33">
        <v>45134.27</v>
      </c>
      <c r="E23" s="33">
        <v>29701.31</v>
      </c>
      <c r="F23" s="33">
        <v>35528.68</v>
      </c>
      <c r="G23" s="33">
        <v>18026.61</v>
      </c>
      <c r="H23" s="33">
        <v>9674.46</v>
      </c>
      <c r="I23" s="33">
        <v>9340.94</v>
      </c>
      <c r="J23" s="33">
        <v>10256.62</v>
      </c>
      <c r="K23" s="33">
        <v>18897.04</v>
      </c>
      <c r="L23" s="33">
        <f t="shared" si="6"/>
        <v>186259.55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615.39</v>
      </c>
      <c r="C26" s="33">
        <v>392.11</v>
      </c>
      <c r="D26" s="33">
        <v>1380.55</v>
      </c>
      <c r="E26" s="33">
        <v>1151.82</v>
      </c>
      <c r="F26" s="33">
        <v>1222.62</v>
      </c>
      <c r="G26" s="33">
        <v>563.66</v>
      </c>
      <c r="H26" s="33">
        <v>307.7</v>
      </c>
      <c r="I26" s="33">
        <v>468.35</v>
      </c>
      <c r="J26" s="33">
        <v>392.11</v>
      </c>
      <c r="K26" s="33">
        <v>751.54</v>
      </c>
      <c r="L26" s="33">
        <f t="shared" si="6"/>
        <v>7245.849999999999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375.03</v>
      </c>
      <c r="H27" s="33">
        <v>224.92</v>
      </c>
      <c r="I27" s="33">
        <v>283.54</v>
      </c>
      <c r="J27" s="33">
        <v>341.7</v>
      </c>
      <c r="K27" s="33">
        <v>460.78</v>
      </c>
      <c r="L27" s="33">
        <f t="shared" si="6"/>
        <v>4354.849999999999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104.91</v>
      </c>
      <c r="I28" s="33">
        <v>132.25</v>
      </c>
      <c r="J28" s="33">
        <v>156.41</v>
      </c>
      <c r="K28" s="33">
        <v>212.36</v>
      </c>
      <c r="L28" s="33">
        <f t="shared" si="6"/>
        <v>1998.9700000000003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-122631.39</v>
      </c>
      <c r="C32" s="33">
        <f t="shared" si="8"/>
        <v>-15804.8</v>
      </c>
      <c r="D32" s="33">
        <f t="shared" si="8"/>
        <v>-52949.6</v>
      </c>
      <c r="E32" s="33">
        <f t="shared" si="8"/>
        <v>-802111.72</v>
      </c>
      <c r="F32" s="33">
        <f t="shared" si="8"/>
        <v>-38882.8</v>
      </c>
      <c r="G32" s="33">
        <f t="shared" si="8"/>
        <v>-22796.4</v>
      </c>
      <c r="H32" s="33">
        <f t="shared" si="8"/>
        <v>-16360.85</v>
      </c>
      <c r="I32" s="33">
        <f t="shared" si="8"/>
        <v>-327940.4</v>
      </c>
      <c r="J32" s="33">
        <f t="shared" si="8"/>
        <v>-12117.6</v>
      </c>
      <c r="K32" s="33">
        <f t="shared" si="8"/>
        <v>-30989.2</v>
      </c>
      <c r="L32" s="33">
        <f aca="true" t="shared" si="9" ref="L32:L39">SUM(B32:K32)</f>
        <v>-1442584.76</v>
      </c>
      <c r="M32"/>
    </row>
    <row r="33" spans="1:13" ht="18.75" customHeight="1">
      <c r="A33" s="27" t="s">
        <v>28</v>
      </c>
      <c r="B33" s="33">
        <f>B34+B35+B36+B37</f>
        <v>-15760.8</v>
      </c>
      <c r="C33" s="33">
        <f aca="true" t="shared" si="10" ref="C33:K33">C34+C35+C36+C37</f>
        <v>-15804.8</v>
      </c>
      <c r="D33" s="33">
        <f t="shared" si="10"/>
        <v>-52949.6</v>
      </c>
      <c r="E33" s="33">
        <f t="shared" si="10"/>
        <v>-40343.6</v>
      </c>
      <c r="F33" s="33">
        <f t="shared" si="10"/>
        <v>-38882.8</v>
      </c>
      <c r="G33" s="33">
        <f t="shared" si="10"/>
        <v>-22796.4</v>
      </c>
      <c r="H33" s="33">
        <f t="shared" si="10"/>
        <v>-9763.6</v>
      </c>
      <c r="I33" s="33">
        <f t="shared" si="10"/>
        <v>-12940.4</v>
      </c>
      <c r="J33" s="33">
        <f t="shared" si="10"/>
        <v>-12117.6</v>
      </c>
      <c r="K33" s="33">
        <f t="shared" si="10"/>
        <v>-30989.2</v>
      </c>
      <c r="L33" s="33">
        <f t="shared" si="9"/>
        <v>-252348.8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-15760.8</v>
      </c>
      <c r="C34" s="33">
        <f t="shared" si="11"/>
        <v>-15804.8</v>
      </c>
      <c r="D34" s="33">
        <f t="shared" si="11"/>
        <v>-52949.6</v>
      </c>
      <c r="E34" s="33">
        <f t="shared" si="11"/>
        <v>-40343.6</v>
      </c>
      <c r="F34" s="33">
        <f t="shared" si="11"/>
        <v>-38882.8</v>
      </c>
      <c r="G34" s="33">
        <f t="shared" si="11"/>
        <v>-22796.4</v>
      </c>
      <c r="H34" s="33">
        <f t="shared" si="11"/>
        <v>-9763.6</v>
      </c>
      <c r="I34" s="33">
        <f t="shared" si="11"/>
        <v>-12940.4</v>
      </c>
      <c r="J34" s="33">
        <f t="shared" si="11"/>
        <v>-12117.6</v>
      </c>
      <c r="K34" s="33">
        <f t="shared" si="11"/>
        <v>-30989.2</v>
      </c>
      <c r="L34" s="33">
        <f t="shared" si="9"/>
        <v>-252348.8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-761768.12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-315000</v>
      </c>
      <c r="J38" s="38">
        <f t="shared" si="12"/>
        <v>0</v>
      </c>
      <c r="K38" s="38">
        <f t="shared" si="12"/>
        <v>0</v>
      </c>
      <c r="L38" s="33">
        <f t="shared" si="9"/>
        <v>-1190235.96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-1071000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359567.19</v>
      </c>
      <c r="C56" s="41">
        <f t="shared" si="16"/>
        <v>292322.16</v>
      </c>
      <c r="D56" s="41">
        <f t="shared" si="16"/>
        <v>1031851.39</v>
      </c>
      <c r="E56" s="41">
        <f t="shared" si="16"/>
        <v>102043.45999999996</v>
      </c>
      <c r="F56" s="41">
        <f t="shared" si="16"/>
        <v>920679.9799999999</v>
      </c>
      <c r="G56" s="41">
        <f t="shared" si="16"/>
        <v>420696.19</v>
      </c>
      <c r="H56" s="41">
        <f t="shared" si="16"/>
        <v>224484.23</v>
      </c>
      <c r="I56" s="41">
        <f t="shared" si="16"/>
        <v>39441.39999999991</v>
      </c>
      <c r="J56" s="41">
        <f t="shared" si="16"/>
        <v>295459.70999999996</v>
      </c>
      <c r="K56" s="41">
        <f t="shared" si="16"/>
        <v>559369.3400000001</v>
      </c>
      <c r="L56" s="42">
        <f t="shared" si="14"/>
        <v>4245915.05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359567.19</v>
      </c>
      <c r="C62" s="41">
        <f aca="true" t="shared" si="18" ref="C62:J62">SUM(C63:C74)</f>
        <v>292322.17</v>
      </c>
      <c r="D62" s="41">
        <f t="shared" si="18"/>
        <v>1031851.3912942127</v>
      </c>
      <c r="E62" s="41">
        <f t="shared" si="18"/>
        <v>102043.46413331409</v>
      </c>
      <c r="F62" s="41">
        <f t="shared" si="18"/>
        <v>920679.983072668</v>
      </c>
      <c r="G62" s="41">
        <f t="shared" si="18"/>
        <v>420696.1872765459</v>
      </c>
      <c r="H62" s="41">
        <f t="shared" si="18"/>
        <v>224484.2285035259</v>
      </c>
      <c r="I62" s="41">
        <f>SUM(I63:I79)</f>
        <v>39441.404038912675</v>
      </c>
      <c r="J62" s="41">
        <f t="shared" si="18"/>
        <v>295459.71252596745</v>
      </c>
      <c r="K62" s="41">
        <f>SUM(K63:K76)</f>
        <v>559369.34</v>
      </c>
      <c r="L62" s="46">
        <f>SUM(B62:K62)</f>
        <v>4245915.070845147</v>
      </c>
      <c r="M62" s="40"/>
    </row>
    <row r="63" spans="1:13" ht="18.75" customHeight="1">
      <c r="A63" s="47" t="s">
        <v>46</v>
      </c>
      <c r="B63" s="48">
        <v>359567.19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359567.19</v>
      </c>
      <c r="M63"/>
    </row>
    <row r="64" spans="1:13" ht="18.75" customHeight="1">
      <c r="A64" s="47" t="s">
        <v>55</v>
      </c>
      <c r="B64" s="17">
        <v>0</v>
      </c>
      <c r="C64" s="48">
        <v>256074.22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256074.22</v>
      </c>
      <c r="M64"/>
    </row>
    <row r="65" spans="1:13" ht="18.75" customHeight="1">
      <c r="A65" s="47" t="s">
        <v>56</v>
      </c>
      <c r="B65" s="17">
        <v>0</v>
      </c>
      <c r="C65" s="48">
        <v>36247.95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36247.95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1031851.3912942127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1031851.3912942127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102043.46413331409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102043.46413331409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920679.983072668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920679.983072668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420696.1872765459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420696.1872765459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224484.2285035259</v>
      </c>
      <c r="I70" s="17">
        <v>0</v>
      </c>
      <c r="J70" s="17">
        <v>0</v>
      </c>
      <c r="K70" s="17">
        <v>0</v>
      </c>
      <c r="L70" s="46">
        <f t="shared" si="19"/>
        <v>224484.2285035259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39441.404038912675</v>
      </c>
      <c r="J71" s="17">
        <v>0</v>
      </c>
      <c r="K71" s="17">
        <v>0</v>
      </c>
      <c r="L71" s="46">
        <f t="shared" si="19"/>
        <v>39441.404038912675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295459.71252596745</v>
      </c>
      <c r="K72" s="17">
        <v>0</v>
      </c>
      <c r="L72" s="46">
        <f t="shared" si="19"/>
        <v>295459.71252596745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307988.76</v>
      </c>
      <c r="L73" s="46">
        <f t="shared" si="19"/>
        <v>307988.76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251380.58</v>
      </c>
      <c r="L74" s="46">
        <f t="shared" si="19"/>
        <v>251380.58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>
        <v>379865.8</v>
      </c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2023-10-27T14:35:49Z</dcterms:modified>
  <cp:category/>
  <cp:version/>
  <cp:contentType/>
  <cp:contentStatus/>
</cp:coreProperties>
</file>