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<sst xmlns="http://schemas.openxmlformats.org/spreadsheetml/2006/main" count="89" uniqueCount="88">
  <si>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</si>
  <si>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</si>
  <si>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</si>
  <si>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</si>
  <si>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</si>
  <si>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</si>
  <si>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</si>
  <si>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</si>
  <si>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</si>
  <si>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</si>
  <si>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</si>
  <si>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</si>
  <si>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</si>
  <si>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</si>
  <si>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</si>
  <si>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</si>
  <si>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</si>
  <si>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</si>
  <si>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</si>
  <si>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</si>
  <si>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</si>
  <si>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</si>
  <si>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</si>
  <si>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</si>
  <si>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</si>
  <si>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</si>
  <si>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</si>
  <si>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</si>
  <si>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</si>
  <si>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</si>
  <si>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</si>
  <si>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</si>
  <si>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</si>
  <si>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</si>
  <si>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</si>
  <si>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</si>
  <si>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</si>
  <si>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</si>
  <si>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</si>
  <si>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</si>
  <si>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</si>
  <si>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</si>
  <si>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</si>
  <si>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</si>
  <si>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</si>
  <si>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</si>
  <si>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</si>
  <si>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</si>
  <si>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</si>
  <si>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</si>
  <si>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</si>
  <si>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</si>
  <si>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</si>
  <si>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</si>
  <si>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</si>
  <si>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</si>
  <si>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</si>
  <si>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</si>
  <si>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</si>
  <si>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</si>
  <si>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</si>
  <si>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</si>
  <si>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</si>
  <si>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</si>
  <si>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</si>
  <si>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</si>
  <si>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</si>
  <si>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</si>
  <si>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</si>
  <si>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</si>
  <si>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</si>
  <si>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</si>
  <si>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</si>
  <si>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</si>
  <si>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</si>
  <si>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</si>
  <si>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</si>
  <si>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</si>
  <si>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</si>
  <si>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</si>
  <si>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</si>
  <si>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</si>
  <si>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20/10/23 - VENCIMENTO 27/10/23</t>
  </si>
  <si>
    <t>4. Remuneração Bruta do Operador (4.1 + 4.2 + 4.3 + 4.4 + 4.5 + 4.6 + 4.9)</t>
  </si>
  <si>
    <t>4.9. Remuneração Veículos Elétricos</t>
  </si>
  <si>
    <t>5.3. Revisão de Remuneração pelo Transporte Coletivo ¹</t>
  </si>
  <si>
    <t xml:space="preserve"> ¹ Revisões de passageiros transportados, ar condicionado, veículos elétricos e fator de transição, setembro/23. Total de 20.864 passageiros revisão.</t>
  </si>
  <si>
    <t xml:space="preserve">   Energia para tração agosto e setembro.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</si>
</sst>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87216</v>
      </c>
      <c r="C7" s="10">
        <f aca="true" t="shared" si="0" ref="C7:K7">C8+C11</f>
        <v>108364</v>
      </c>
      <c r="D7" s="10">
        <f t="shared" si="0"/>
        <v>326551</v>
      </c>
      <c r="E7" s="10">
        <f t="shared" si="0"/>
        <v>258223</v>
      </c>
      <c r="F7" s="10">
        <f t="shared" si="0"/>
        <v>271290</v>
      </c>
      <c r="G7" s="10">
        <f t="shared" si="0"/>
        <v>150655</v>
      </c>
      <c r="H7" s="10">
        <f t="shared" si="0"/>
        <v>88539</v>
      </c>
      <c r="I7" s="10">
        <f t="shared" si="0"/>
        <v>121163</v>
      </c>
      <c r="J7" s="10">
        <f t="shared" si="0"/>
        <v>121209</v>
      </c>
      <c r="K7" s="10">
        <f t="shared" si="0"/>
        <v>219364</v>
      </c>
      <c r="L7" s="10">
        <f aca="true" t="shared" si="1" ref="L7:L13">SUM(B7:K7)</f>
        <v>1752574</v>
      </c>
      <c r="M7" s="11"/>
    </row>
    <row r="8" spans="1:13" ht="17.25" customHeight="1">
      <c r="A8" s="12" t="s">
        <v>80</v>
      </c>
      <c r="B8" s="13">
        <f>B9+B10</f>
        <v>4693</v>
      </c>
      <c r="C8" s="13">
        <f aca="true" t="shared" si="2" ref="C8:K8">C9+C10</f>
        <v>5063</v>
      </c>
      <c r="D8" s="13">
        <f t="shared" si="2"/>
        <v>15406</v>
      </c>
      <c r="E8" s="13">
        <f t="shared" si="2"/>
        <v>10982</v>
      </c>
      <c r="F8" s="13">
        <f t="shared" si="2"/>
        <v>10503</v>
      </c>
      <c r="G8" s="13">
        <f t="shared" si="2"/>
        <v>7927</v>
      </c>
      <c r="H8" s="13">
        <f t="shared" si="2"/>
        <v>4172</v>
      </c>
      <c r="I8" s="13">
        <f t="shared" si="2"/>
        <v>4373</v>
      </c>
      <c r="J8" s="13">
        <f t="shared" si="2"/>
        <v>5966</v>
      </c>
      <c r="K8" s="13">
        <f t="shared" si="2"/>
        <v>10043</v>
      </c>
      <c r="L8" s="13">
        <f t="shared" si="1"/>
        <v>79128</v>
      </c>
      <c r="M8"/>
    </row>
    <row r="9" spans="1:13" ht="17.25" customHeight="1">
      <c r="A9" s="14" t="s">
        <v>18</v>
      </c>
      <c r="B9" s="15">
        <v>4692</v>
      </c>
      <c r="C9" s="15">
        <v>5063</v>
      </c>
      <c r="D9" s="15">
        <v>15406</v>
      </c>
      <c r="E9" s="15">
        <v>10981</v>
      </c>
      <c r="F9" s="15">
        <v>10503</v>
      </c>
      <c r="G9" s="15">
        <v>7927</v>
      </c>
      <c r="H9" s="15">
        <v>4083</v>
      </c>
      <c r="I9" s="15">
        <v>4373</v>
      </c>
      <c r="J9" s="15">
        <v>5966</v>
      </c>
      <c r="K9" s="15">
        <v>10043</v>
      </c>
      <c r="L9" s="13">
        <f t="shared" si="1"/>
        <v>79037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89</v>
      </c>
      <c r="I10" s="15">
        <v>0</v>
      </c>
      <c r="J10" s="15">
        <v>0</v>
      </c>
      <c r="K10" s="15">
        <v>0</v>
      </c>
      <c r="L10" s="13">
        <f t="shared" si="1"/>
        <v>91</v>
      </c>
      <c r="M10"/>
    </row>
    <row r="11" spans="1:13" ht="17.25" customHeight="1">
      <c r="A11" s="12" t="s">
        <v>69</v>
      </c>
      <c r="B11" s="15">
        <v>82523</v>
      </c>
      <c r="C11" s="15">
        <v>103301</v>
      </c>
      <c r="D11" s="15">
        <v>311145</v>
      </c>
      <c r="E11" s="15">
        <v>247241</v>
      </c>
      <c r="F11" s="15">
        <v>260787</v>
      </c>
      <c r="G11" s="15">
        <v>142728</v>
      </c>
      <c r="H11" s="15">
        <v>84367</v>
      </c>
      <c r="I11" s="15">
        <v>116790</v>
      </c>
      <c r="J11" s="15">
        <v>115243</v>
      </c>
      <c r="K11" s="15">
        <v>209321</v>
      </c>
      <c r="L11" s="13">
        <f t="shared" si="1"/>
        <v>1673446</v>
      </c>
      <c r="M11" s="59"/>
    </row>
    <row r="12" spans="1:13" ht="17.25" customHeight="1">
      <c r="A12" s="14" t="s">
        <v>81</v>
      </c>
      <c r="B12" s="15">
        <v>8794</v>
      </c>
      <c r="C12" s="15">
        <v>7234</v>
      </c>
      <c r="D12" s="15">
        <v>25745</v>
      </c>
      <c r="E12" s="15">
        <v>23128</v>
      </c>
      <c r="F12" s="15">
        <v>20735</v>
      </c>
      <c r="G12" s="15">
        <v>12280</v>
      </c>
      <c r="H12" s="15">
        <v>7050</v>
      </c>
      <c r="I12" s="15">
        <v>6270</v>
      </c>
      <c r="J12" s="15">
        <v>8066</v>
      </c>
      <c r="K12" s="15">
        <v>12821</v>
      </c>
      <c r="L12" s="13">
        <f t="shared" si="1"/>
        <v>132123</v>
      </c>
      <c r="M12" s="59"/>
    </row>
    <row r="13" spans="1:13" ht="17.25" customHeight="1">
      <c r="A13" s="14" t="s">
        <v>70</v>
      </c>
      <c r="B13" s="15">
        <f>+B11-B12</f>
        <v>73729</v>
      </c>
      <c r="C13" s="15">
        <f aca="true" t="shared" si="3" ref="C13:K13">+C11-C12</f>
        <v>96067</v>
      </c>
      <c r="D13" s="15">
        <f t="shared" si="3"/>
        <v>285400</v>
      </c>
      <c r="E13" s="15">
        <f t="shared" si="3"/>
        <v>224113</v>
      </c>
      <c r="F13" s="15">
        <f t="shared" si="3"/>
        <v>240052</v>
      </c>
      <c r="G13" s="15">
        <f t="shared" si="3"/>
        <v>130448</v>
      </c>
      <c r="H13" s="15">
        <f t="shared" si="3"/>
        <v>77317</v>
      </c>
      <c r="I13" s="15">
        <f t="shared" si="3"/>
        <v>110520</v>
      </c>
      <c r="J13" s="15">
        <f t="shared" si="3"/>
        <v>107177</v>
      </c>
      <c r="K13" s="15">
        <f t="shared" si="3"/>
        <v>196500</v>
      </c>
      <c r="L13" s="13">
        <f t="shared" si="1"/>
        <v>1541323</v>
      </c>
      <c r="M13" s="53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9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1.230724692334319</v>
      </c>
      <c r="C18" s="22">
        <v>1.209626591584207</v>
      </c>
      <c r="D18" s="22">
        <v>1.079415558011742</v>
      </c>
      <c r="E18" s="22">
        <v>1.11043685028377</v>
      </c>
      <c r="F18" s="22">
        <v>1.207177049236084</v>
      </c>
      <c r="G18" s="22">
        <v>1.193072578186145</v>
      </c>
      <c r="H18" s="22">
        <v>1.063420282108346</v>
      </c>
      <c r="I18" s="22">
        <v>1.16382058938785</v>
      </c>
      <c r="J18" s="22">
        <v>1.310466100337705</v>
      </c>
      <c r="K18" s="22">
        <v>1.119152108429748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SUM(B21:B29)</f>
        <v>823210.7000000002</v>
      </c>
      <c r="C20" s="25">
        <f aca="true" t="shared" si="4" ref="C20:K20">SUM(C21:C29)</f>
        <v>557725.76</v>
      </c>
      <c r="D20" s="25">
        <f t="shared" si="4"/>
        <v>1804331.4400000002</v>
      </c>
      <c r="E20" s="25">
        <f t="shared" si="4"/>
        <v>1468757.2899999998</v>
      </c>
      <c r="F20" s="25">
        <f t="shared" si="4"/>
        <v>1500483.9300000002</v>
      </c>
      <c r="G20" s="25">
        <f t="shared" si="4"/>
        <v>901405.8300000002</v>
      </c>
      <c r="H20" s="25">
        <f t="shared" si="4"/>
        <v>522912.1399999999</v>
      </c>
      <c r="I20" s="25">
        <f t="shared" si="4"/>
        <v>639396.8</v>
      </c>
      <c r="J20" s="25">
        <f t="shared" si="4"/>
        <v>781905.13</v>
      </c>
      <c r="K20" s="25">
        <f t="shared" si="4"/>
        <v>984218.41</v>
      </c>
      <c r="L20" s="25">
        <f>SUM(B20:K20)</f>
        <v>9984347.430000002</v>
      </c>
      <c r="M20"/>
    </row>
    <row r="21" spans="1:13" ht="17.25" customHeight="1">
      <c r="A21" s="26" t="s">
        <v>22</v>
      </c>
      <c r="B21" s="55">
        <f>ROUND((B15+B16)*B7,2)</f>
        <v>639022.91</v>
      </c>
      <c r="C21" s="55">
        <f aca="true" t="shared" si="5" ref="C21:K21">ROUND((C15+C16)*C7,2)</f>
        <v>447034.01</v>
      </c>
      <c r="D21" s="55">
        <f t="shared" si="5"/>
        <v>1603332.75</v>
      </c>
      <c r="E21" s="55">
        <f t="shared" si="5"/>
        <v>1284246.27</v>
      </c>
      <c r="F21" s="55">
        <f t="shared" si="5"/>
        <v>1192156.78</v>
      </c>
      <c r="G21" s="55">
        <f t="shared" si="5"/>
        <v>727949.89</v>
      </c>
      <c r="H21" s="55">
        <f t="shared" si="5"/>
        <v>471248.83</v>
      </c>
      <c r="I21" s="55">
        <f t="shared" si="5"/>
        <v>534680.2</v>
      </c>
      <c r="J21" s="55">
        <f t="shared" si="5"/>
        <v>576057.89</v>
      </c>
      <c r="K21" s="55">
        <f t="shared" si="5"/>
        <v>851351.68</v>
      </c>
      <c r="L21" s="33">
        <f aca="true" t="shared" si="6" ref="L21:L29">SUM(B21:K21)</f>
        <v>8327081.209999999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147438.36</v>
      </c>
      <c r="C22" s="33">
        <f t="shared" si="7"/>
        <v>93710.22</v>
      </c>
      <c r="D22" s="33">
        <f t="shared" si="7"/>
        <v>127329.57</v>
      </c>
      <c r="E22" s="33">
        <f t="shared" si="7"/>
        <v>141828.11</v>
      </c>
      <c r="F22" s="33">
        <f t="shared" si="7"/>
        <v>246987.52</v>
      </c>
      <c r="G22" s="33">
        <f t="shared" si="7"/>
        <v>140547.16</v>
      </c>
      <c r="H22" s="33">
        <f t="shared" si="7"/>
        <v>29886.73</v>
      </c>
      <c r="I22" s="33">
        <f t="shared" si="7"/>
        <v>87591.63</v>
      </c>
      <c r="J22" s="33">
        <f t="shared" si="7"/>
        <v>178846.45</v>
      </c>
      <c r="K22" s="33">
        <f t="shared" si="7"/>
        <v>101440.35</v>
      </c>
      <c r="L22" s="33">
        <f t="shared" si="6"/>
        <v>1295606.1</v>
      </c>
      <c r="M22"/>
    </row>
    <row r="23" spans="1:13" ht="17.25" customHeight="1">
      <c r="A23" s="27" t="s">
        <v>24</v>
      </c>
      <c r="B23" s="33">
        <v>2722.41</v>
      </c>
      <c r="C23" s="33">
        <v>14421.42</v>
      </c>
      <c r="D23" s="33">
        <v>67545.23</v>
      </c>
      <c r="E23" s="33">
        <v>37098.35</v>
      </c>
      <c r="F23" s="33">
        <v>55651.11</v>
      </c>
      <c r="G23" s="33">
        <v>31670.54</v>
      </c>
      <c r="H23" s="33">
        <v>19270.98</v>
      </c>
      <c r="I23" s="33">
        <v>14443.55</v>
      </c>
      <c r="J23" s="33">
        <v>22355.36</v>
      </c>
      <c r="K23" s="33">
        <v>26447.98</v>
      </c>
      <c r="L23" s="33">
        <f t="shared" si="6"/>
        <v>291626.93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639.9</v>
      </c>
      <c r="C26" s="33">
        <v>432.95</v>
      </c>
      <c r="D26" s="33">
        <v>1402.33</v>
      </c>
      <c r="E26" s="33">
        <v>1140.93</v>
      </c>
      <c r="F26" s="33">
        <v>1165.43</v>
      </c>
      <c r="G26" s="33">
        <v>699.81</v>
      </c>
      <c r="H26" s="33">
        <v>405.72</v>
      </c>
      <c r="I26" s="33">
        <v>495.58</v>
      </c>
      <c r="J26" s="33">
        <v>607.22</v>
      </c>
      <c r="K26" s="33">
        <v>765.16</v>
      </c>
      <c r="L26" s="33">
        <f t="shared" si="6"/>
        <v>7755.030000000001</v>
      </c>
      <c r="M26" s="59"/>
    </row>
    <row r="27" spans="1:13" ht="17.25" customHeight="1">
      <c r="A27" s="27" t="s">
        <v>73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375.03</v>
      </c>
      <c r="H27" s="33">
        <v>224.92</v>
      </c>
      <c r="I27" s="33">
        <v>283.54</v>
      </c>
      <c r="J27" s="33">
        <v>341.7</v>
      </c>
      <c r="K27" s="33">
        <v>460.78</v>
      </c>
      <c r="L27" s="33">
        <f t="shared" si="6"/>
        <v>4354.849999999999</v>
      </c>
      <c r="M27" s="59"/>
    </row>
    <row r="28" spans="1:13" ht="17.25" customHeight="1">
      <c r="A28" s="27" t="s">
        <v>74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104.91</v>
      </c>
      <c r="I28" s="33">
        <v>132.25</v>
      </c>
      <c r="J28" s="33">
        <v>156.41</v>
      </c>
      <c r="K28" s="33">
        <v>212.36</v>
      </c>
      <c r="L28" s="33">
        <f t="shared" si="6"/>
        <v>1998.9700000000003</v>
      </c>
      <c r="M28" s="59"/>
    </row>
    <row r="29" spans="1:13" ht="17.25" customHeight="1">
      <c r="A29" s="27" t="s">
        <v>84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59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-528328.47</v>
      </c>
      <c r="C32" s="33">
        <f t="shared" si="8"/>
        <v>-6604.4000000000015</v>
      </c>
      <c r="D32" s="33">
        <f t="shared" si="8"/>
        <v>-53250.98999999999</v>
      </c>
      <c r="E32" s="33">
        <f t="shared" si="8"/>
        <v>-85668.4400000001</v>
      </c>
      <c r="F32" s="33">
        <f t="shared" si="8"/>
        <v>-43815.21</v>
      </c>
      <c r="G32" s="33">
        <f t="shared" si="8"/>
        <v>-54613.770000000004</v>
      </c>
      <c r="H32" s="33">
        <f t="shared" si="8"/>
        <v>-24787.04</v>
      </c>
      <c r="I32" s="33">
        <f t="shared" si="8"/>
        <v>-24929.74</v>
      </c>
      <c r="J32" s="33">
        <f t="shared" si="8"/>
        <v>-14619.740000000002</v>
      </c>
      <c r="K32" s="33">
        <f t="shared" si="8"/>
        <v>-37775.64</v>
      </c>
      <c r="L32" s="33">
        <f aca="true" t="shared" si="9" ref="L32:L39">SUM(B32:K32)</f>
        <v>-874393.4400000001</v>
      </c>
      <c r="M32"/>
    </row>
    <row r="33" spans="1:13" ht="18.75" customHeight="1">
      <c r="A33" s="27" t="s">
        <v>28</v>
      </c>
      <c r="B33" s="33">
        <f>B34+B35+B36+B37</f>
        <v>-20644.8</v>
      </c>
      <c r="C33" s="33">
        <f aca="true" t="shared" si="10" ref="C33:K33">C34+C35+C36+C37</f>
        <v>-22277.2</v>
      </c>
      <c r="D33" s="33">
        <f t="shared" si="10"/>
        <v>-67786.4</v>
      </c>
      <c r="E33" s="33">
        <f t="shared" si="10"/>
        <v>-48316.4</v>
      </c>
      <c r="F33" s="33">
        <f t="shared" si="10"/>
        <v>-46213.2</v>
      </c>
      <c r="G33" s="33">
        <f t="shared" si="10"/>
        <v>-34878.8</v>
      </c>
      <c r="H33" s="33">
        <f t="shared" si="10"/>
        <v>-17965.2</v>
      </c>
      <c r="I33" s="33">
        <f t="shared" si="10"/>
        <v>-25477.79</v>
      </c>
      <c r="J33" s="33">
        <f t="shared" si="10"/>
        <v>-26250.4</v>
      </c>
      <c r="K33" s="33">
        <f t="shared" si="10"/>
        <v>-44189.2</v>
      </c>
      <c r="L33" s="33">
        <f t="shared" si="9"/>
        <v>-353999.39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-20644.8</v>
      </c>
      <c r="C34" s="33">
        <f t="shared" si="11"/>
        <v>-22277.2</v>
      </c>
      <c r="D34" s="33">
        <f t="shared" si="11"/>
        <v>-67786.4</v>
      </c>
      <c r="E34" s="33">
        <f t="shared" si="11"/>
        <v>-48316.4</v>
      </c>
      <c r="F34" s="33">
        <f t="shared" si="11"/>
        <v>-46213.2</v>
      </c>
      <c r="G34" s="33">
        <f t="shared" si="11"/>
        <v>-34878.8</v>
      </c>
      <c r="H34" s="33">
        <f t="shared" si="11"/>
        <v>-17965.2</v>
      </c>
      <c r="I34" s="33">
        <f t="shared" si="11"/>
        <v>-19241.2</v>
      </c>
      <c r="J34" s="33">
        <f t="shared" si="11"/>
        <v>-26250.4</v>
      </c>
      <c r="K34" s="33">
        <f t="shared" si="11"/>
        <v>-44189.2</v>
      </c>
      <c r="L34" s="33">
        <f t="shared" si="9"/>
        <v>-347762.80000000005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-6236.59</v>
      </c>
      <c r="J37" s="17">
        <v>0</v>
      </c>
      <c r="K37" s="17">
        <v>0</v>
      </c>
      <c r="L37" s="33">
        <f t="shared" si="9"/>
        <v>-6236.59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-48668.12000000011</v>
      </c>
      <c r="F38" s="38">
        <f t="shared" si="12"/>
        <v>0</v>
      </c>
      <c r="G38" s="38">
        <f t="shared" si="12"/>
        <v>-19800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-181935.9600000001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33">
        <v>-42900</v>
      </c>
      <c r="F44" s="17">
        <v>0</v>
      </c>
      <c r="G44" s="33">
        <v>-19800</v>
      </c>
      <c r="H44" s="17">
        <v>0</v>
      </c>
      <c r="I44" s="17">
        <v>0</v>
      </c>
      <c r="J44" s="17">
        <v>0</v>
      </c>
      <c r="K44" s="17">
        <v>0</v>
      </c>
      <c r="L44" s="33">
        <f>SUM(B44:K44)</f>
        <v>-62700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38">
        <v>-400813.08</v>
      </c>
      <c r="C51" s="38">
        <v>15672.8</v>
      </c>
      <c r="D51" s="38">
        <v>14535.41</v>
      </c>
      <c r="E51" s="38">
        <v>11316.08</v>
      </c>
      <c r="F51" s="38">
        <v>2397.99</v>
      </c>
      <c r="G51" s="38">
        <v>65.03</v>
      </c>
      <c r="H51" s="38">
        <v>-224.59</v>
      </c>
      <c r="I51" s="38">
        <v>548.05</v>
      </c>
      <c r="J51" s="38">
        <v>11630.66</v>
      </c>
      <c r="K51" s="38">
        <v>6413.56</v>
      </c>
      <c r="L51" s="38">
        <f aca="true" t="shared" si="14" ref="L51:L56">SUM(B51:K51)</f>
        <v>-338458.0900000001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6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6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9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294882.2300000002</v>
      </c>
      <c r="C56" s="41">
        <f t="shared" si="16"/>
        <v>551121.36</v>
      </c>
      <c r="D56" s="41">
        <f t="shared" si="16"/>
        <v>1751080.4500000002</v>
      </c>
      <c r="E56" s="41">
        <f t="shared" si="16"/>
        <v>1383088.8499999996</v>
      </c>
      <c r="F56" s="41">
        <f t="shared" si="16"/>
        <v>1456668.7200000002</v>
      </c>
      <c r="G56" s="41">
        <f t="shared" si="16"/>
        <v>846792.0600000002</v>
      </c>
      <c r="H56" s="41">
        <f t="shared" si="16"/>
        <v>498125.0999999999</v>
      </c>
      <c r="I56" s="41">
        <f t="shared" si="16"/>
        <v>614467.06</v>
      </c>
      <c r="J56" s="41">
        <f t="shared" si="16"/>
        <v>767285.39</v>
      </c>
      <c r="K56" s="41">
        <f t="shared" si="16"/>
        <v>946442.77</v>
      </c>
      <c r="L56" s="42">
        <f t="shared" si="14"/>
        <v>9109953.99</v>
      </c>
      <c r="M56" s="54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294882.23</v>
      </c>
      <c r="C62" s="41">
        <f aca="true" t="shared" si="18" ref="C62:J62">SUM(C63:C74)</f>
        <v>551121.3600000001</v>
      </c>
      <c r="D62" s="41">
        <f t="shared" si="18"/>
        <v>1751080.445000925</v>
      </c>
      <c r="E62" s="41">
        <f t="shared" si="18"/>
        <v>1383088.852939899</v>
      </c>
      <c r="F62" s="41">
        <f t="shared" si="18"/>
        <v>1456668.7238641742</v>
      </c>
      <c r="G62" s="41">
        <f t="shared" si="18"/>
        <v>846792.0619899111</v>
      </c>
      <c r="H62" s="41">
        <f t="shared" si="18"/>
        <v>498125.10373789485</v>
      </c>
      <c r="I62" s="41">
        <f>SUM(I63:I79)</f>
        <v>614467.055451042</v>
      </c>
      <c r="J62" s="41">
        <f t="shared" si="18"/>
        <v>767285.3866553459</v>
      </c>
      <c r="K62" s="41">
        <f>SUM(K63:K76)</f>
        <v>946442.76</v>
      </c>
      <c r="L62" s="46">
        <f>SUM(B62:K62)</f>
        <v>9109953.979639191</v>
      </c>
      <c r="M62" s="40"/>
    </row>
    <row r="63" spans="1:13" ht="18.75" customHeight="1">
      <c r="A63" s="47" t="s">
        <v>45</v>
      </c>
      <c r="B63" s="48">
        <v>294882.23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294882.23</v>
      </c>
      <c r="M63"/>
    </row>
    <row r="64" spans="1:13" ht="18.75" customHeight="1">
      <c r="A64" s="47" t="s">
        <v>54</v>
      </c>
      <c r="B64" s="17">
        <v>0</v>
      </c>
      <c r="C64" s="48">
        <v>482738.17000000004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482738.17000000004</v>
      </c>
      <c r="M64"/>
    </row>
    <row r="65" spans="1:13" ht="18.75" customHeight="1">
      <c r="A65" s="47" t="s">
        <v>55</v>
      </c>
      <c r="B65" s="17">
        <v>0</v>
      </c>
      <c r="C65" s="48">
        <v>68383.19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68383.19</v>
      </c>
      <c r="M65" s="57"/>
    </row>
    <row r="66" spans="1:12" ht="18.75" customHeight="1">
      <c r="A66" s="47" t="s">
        <v>46</v>
      </c>
      <c r="B66" s="17">
        <v>0</v>
      </c>
      <c r="C66" s="17">
        <v>0</v>
      </c>
      <c r="D66" s="48">
        <v>1751080.445000925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1751080.445000925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1383088.852939899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1383088.852939899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1456668.7238641742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1456668.7238641742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846792.0619899111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846792.0619899111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498125.10373789485</v>
      </c>
      <c r="I70" s="17">
        <v>0</v>
      </c>
      <c r="J70" s="17">
        <v>0</v>
      </c>
      <c r="K70" s="17">
        <v>0</v>
      </c>
      <c r="L70" s="46">
        <f t="shared" si="19"/>
        <v>498125.10373789485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614467.055451042</v>
      </c>
      <c r="J71" s="17">
        <v>0</v>
      </c>
      <c r="K71" s="17">
        <v>0</v>
      </c>
      <c r="L71" s="46">
        <f t="shared" si="19"/>
        <v>614467.055451042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767285.3866553459</v>
      </c>
      <c r="K72" s="17">
        <v>0</v>
      </c>
      <c r="L72" s="46">
        <f t="shared" si="19"/>
        <v>767285.3866553459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562728.8200000001</v>
      </c>
      <c r="L73" s="46">
        <f t="shared" si="19"/>
        <v>562728.8200000001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383713.94</v>
      </c>
      <c r="L74" s="46">
        <f t="shared" si="19"/>
        <v>383713.94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2">
        <v>0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1">
        <f>SUM(B76:K76)</f>
        <v>0</v>
      </c>
    </row>
    <row r="77" spans="1:11" ht="18" customHeight="1">
      <c r="A77" s="58" t="s">
        <v>79</v>
      </c>
      <c r="H77"/>
      <c r="I77"/>
      <c r="J77"/>
      <c r="K77"/>
    </row>
    <row r="78" spans="1:11" ht="18" customHeight="1">
      <c r="A78" s="58" t="s">
        <v>86</v>
      </c>
      <c r="I78"/>
      <c r="J78"/>
      <c r="K78"/>
    </row>
    <row r="79" spans="1:11" ht="18" customHeight="1">
      <c r="A79" s="58" t="s">
        <v>87</v>
      </c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2023-10-27T14:28:24Z</dcterms:modified>
  <cp:category/>
  <cp:version/>
  <cp:contentType/>
  <cp:contentStatus/>
</cp:coreProperties>
</file>