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<sst xmlns="http://schemas.openxmlformats.org/spreadsheetml/2006/main" count="87" uniqueCount="86">
  <si>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</si>
  <si>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</si>
  <si>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</si>
  <si>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</si>
  <si>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</si>
  <si>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</si>
  <si>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</si>
  <si>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</si>
  <si>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</si>
  <si>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</si>
  <si>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</si>
  <si>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</si>
  <si>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</si>
  <si>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</si>
  <si>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</si>
  <si>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</si>
  <si>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</si>
  <si>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</si>
  <si>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</si>
  <si>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</si>
  <si>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</si>
  <si>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</si>
  <si>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</si>
  <si>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</si>
  <si>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</si>
  <si>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</si>
  <si>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</si>
  <si>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</si>
  <si>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</si>
  <si>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</si>
  <si>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</si>
  <si>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</si>
  <si>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</si>
  <si>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</si>
  <si>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</si>
  <si>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</si>
  <si>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</si>
  <si>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</si>
  <si>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</si>
  <si>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</si>
  <si>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</si>
  <si>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</si>
  <si>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</si>
  <si>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</si>
  <si>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</si>
  <si>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</si>
  <si>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</si>
  <si>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</si>
  <si>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</si>
  <si>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</si>
  <si>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</si>
  <si>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</si>
  <si>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</si>
  <si>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</si>
  <si>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</si>
  <si>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</si>
  <si>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</si>
  <si>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</si>
  <si>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</si>
  <si>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</si>
  <si>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</si>
  <si>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</si>
  <si>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</si>
  <si>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</si>
  <si>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</si>
  <si>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</si>
  <si>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</si>
  <si>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</si>
  <si>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</si>
  <si>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</si>
  <si>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</si>
  <si>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</si>
  <si>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</si>
  <si>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</si>
  <si>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</si>
  <si>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</si>
  <si>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</si>
  <si>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</si>
  <si>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</si>
  <si>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</si>
  <si>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</si>
  <si>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</si>
  <si>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</si>
  <si>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18/10/23 - VENCIMENTO 25/10/23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</si>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</sst>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91196</v>
      </c>
      <c r="C7" s="10">
        <f aca="true" t="shared" si="0" ref="C7:K7">C8+C11</f>
        <v>114037</v>
      </c>
      <c r="D7" s="10">
        <f t="shared" si="0"/>
        <v>340569</v>
      </c>
      <c r="E7" s="10">
        <f t="shared" si="0"/>
        <v>269104</v>
      </c>
      <c r="F7" s="10">
        <f t="shared" si="0"/>
        <v>278885</v>
      </c>
      <c r="G7" s="10">
        <f t="shared" si="0"/>
        <v>158666</v>
      </c>
      <c r="H7" s="10">
        <f t="shared" si="0"/>
        <v>89477</v>
      </c>
      <c r="I7" s="10">
        <f t="shared" si="0"/>
        <v>124698</v>
      </c>
      <c r="J7" s="10">
        <f t="shared" si="0"/>
        <v>127544</v>
      </c>
      <c r="K7" s="10">
        <f t="shared" si="0"/>
        <v>225605</v>
      </c>
      <c r="L7" s="10">
        <f aca="true" t="shared" si="1" ref="L7:L13">SUM(B7:K7)</f>
        <v>1819781</v>
      </c>
      <c r="M7" s="11"/>
    </row>
    <row r="8" spans="1:13" ht="17.25" customHeight="1">
      <c r="A8" s="12" t="s">
        <v>81</v>
      </c>
      <c r="B8" s="13">
        <f>B9+B10</f>
        <v>4460</v>
      </c>
      <c r="C8" s="13">
        <f aca="true" t="shared" si="2" ref="C8:K8">C9+C10</f>
        <v>4748</v>
      </c>
      <c r="D8" s="13">
        <f t="shared" si="2"/>
        <v>14919</v>
      </c>
      <c r="E8" s="13">
        <f t="shared" si="2"/>
        <v>10281</v>
      </c>
      <c r="F8" s="13">
        <f t="shared" si="2"/>
        <v>9471</v>
      </c>
      <c r="G8" s="13">
        <f t="shared" si="2"/>
        <v>7729</v>
      </c>
      <c r="H8" s="13">
        <f t="shared" si="2"/>
        <v>3714</v>
      </c>
      <c r="I8" s="13">
        <f t="shared" si="2"/>
        <v>4082</v>
      </c>
      <c r="J8" s="13">
        <f t="shared" si="2"/>
        <v>6104</v>
      </c>
      <c r="K8" s="13">
        <f t="shared" si="2"/>
        <v>9420</v>
      </c>
      <c r="L8" s="13">
        <f t="shared" si="1"/>
        <v>74928</v>
      </c>
      <c r="M8"/>
    </row>
    <row r="9" spans="1:13" ht="17.25" customHeight="1">
      <c r="A9" s="14" t="s">
        <v>18</v>
      </c>
      <c r="B9" s="15">
        <v>4458</v>
      </c>
      <c r="C9" s="15">
        <v>4748</v>
      </c>
      <c r="D9" s="15">
        <v>14919</v>
      </c>
      <c r="E9" s="15">
        <v>10281</v>
      </c>
      <c r="F9" s="15">
        <v>9471</v>
      </c>
      <c r="G9" s="15">
        <v>7729</v>
      </c>
      <c r="H9" s="15">
        <v>3607</v>
      </c>
      <c r="I9" s="15">
        <v>4082</v>
      </c>
      <c r="J9" s="15">
        <v>6104</v>
      </c>
      <c r="K9" s="15">
        <v>9420</v>
      </c>
      <c r="L9" s="13">
        <f t="shared" si="1"/>
        <v>74819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107</v>
      </c>
      <c r="I10" s="15">
        <v>0</v>
      </c>
      <c r="J10" s="15">
        <v>0</v>
      </c>
      <c r="K10" s="15">
        <v>0</v>
      </c>
      <c r="L10" s="13">
        <f t="shared" si="1"/>
        <v>109</v>
      </c>
      <c r="M10"/>
    </row>
    <row r="11" spans="1:13" ht="17.25" customHeight="1">
      <c r="A11" s="12" t="s">
        <v>70</v>
      </c>
      <c r="B11" s="15">
        <v>86736</v>
      </c>
      <c r="C11" s="15">
        <v>109289</v>
      </c>
      <c r="D11" s="15">
        <v>325650</v>
      </c>
      <c r="E11" s="15">
        <v>258823</v>
      </c>
      <c r="F11" s="15">
        <v>269414</v>
      </c>
      <c r="G11" s="15">
        <v>150937</v>
      </c>
      <c r="H11" s="15">
        <v>85763</v>
      </c>
      <c r="I11" s="15">
        <v>120616</v>
      </c>
      <c r="J11" s="15">
        <v>121440</v>
      </c>
      <c r="K11" s="15">
        <v>216185</v>
      </c>
      <c r="L11" s="13">
        <f t="shared" si="1"/>
        <v>1744853</v>
      </c>
      <c r="M11" s="60"/>
    </row>
    <row r="12" spans="1:13" ht="17.25" customHeight="1">
      <c r="A12" s="14" t="s">
        <v>82</v>
      </c>
      <c r="B12" s="15">
        <v>9398</v>
      </c>
      <c r="C12" s="15">
        <v>7611</v>
      </c>
      <c r="D12" s="15">
        <v>27714</v>
      </c>
      <c r="E12" s="15">
        <v>24626</v>
      </c>
      <c r="F12" s="15">
        <v>21976</v>
      </c>
      <c r="G12" s="15">
        <v>13111</v>
      </c>
      <c r="H12" s="15">
        <v>7345</v>
      </c>
      <c r="I12" s="15">
        <v>6619</v>
      </c>
      <c r="J12" s="15">
        <v>8211</v>
      </c>
      <c r="K12" s="15">
        <v>13312</v>
      </c>
      <c r="L12" s="13">
        <f t="shared" si="1"/>
        <v>139923</v>
      </c>
      <c r="M12" s="60"/>
    </row>
    <row r="13" spans="1:13" ht="17.25" customHeight="1">
      <c r="A13" s="14" t="s">
        <v>71</v>
      </c>
      <c r="B13" s="15">
        <f>+B11-B12</f>
        <v>77338</v>
      </c>
      <c r="C13" s="15">
        <f aca="true" t="shared" si="3" ref="C13:K13">+C11-C12</f>
        <v>101678</v>
      </c>
      <c r="D13" s="15">
        <f t="shared" si="3"/>
        <v>297936</v>
      </c>
      <c r="E13" s="15">
        <f t="shared" si="3"/>
        <v>234197</v>
      </c>
      <c r="F13" s="15">
        <f t="shared" si="3"/>
        <v>247438</v>
      </c>
      <c r="G13" s="15">
        <f t="shared" si="3"/>
        <v>137826</v>
      </c>
      <c r="H13" s="15">
        <f t="shared" si="3"/>
        <v>78418</v>
      </c>
      <c r="I13" s="15">
        <f t="shared" si="3"/>
        <v>113997</v>
      </c>
      <c r="J13" s="15">
        <f t="shared" si="3"/>
        <v>113229</v>
      </c>
      <c r="K13" s="15">
        <f t="shared" si="3"/>
        <v>202873</v>
      </c>
      <c r="L13" s="13">
        <f t="shared" si="1"/>
        <v>1604930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1.19510714485598</v>
      </c>
      <c r="C18" s="22">
        <v>1.164110657561568</v>
      </c>
      <c r="D18" s="22">
        <v>1.053153136802653</v>
      </c>
      <c r="E18" s="22">
        <v>1.089893175387098</v>
      </c>
      <c r="F18" s="22">
        <v>1.194686950029582</v>
      </c>
      <c r="G18" s="22">
        <v>1.157418683020366</v>
      </c>
      <c r="H18" s="22">
        <v>1.060060234151219</v>
      </c>
      <c r="I18" s="22">
        <v>1.149868618825225</v>
      </c>
      <c r="J18" s="22">
        <v>1.262704245458731</v>
      </c>
      <c r="K18" s="22">
        <v>1.097681747193756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835579.0900000001</v>
      </c>
      <c r="C20" s="25">
        <f aca="true" t="shared" si="4" ref="C20:K20">SUM(C21:C29)</f>
        <v>564619.3500000001</v>
      </c>
      <c r="D20" s="25">
        <f t="shared" si="4"/>
        <v>1834935.2</v>
      </c>
      <c r="E20" s="25">
        <f t="shared" si="4"/>
        <v>1501018.01</v>
      </c>
      <c r="F20" s="25">
        <f t="shared" si="4"/>
        <v>1525287.2900000003</v>
      </c>
      <c r="G20" s="25">
        <f t="shared" si="4"/>
        <v>920844.61</v>
      </c>
      <c r="H20" s="25">
        <f t="shared" si="4"/>
        <v>526415.0100000001</v>
      </c>
      <c r="I20" s="25">
        <f t="shared" si="4"/>
        <v>650185.2500000001</v>
      </c>
      <c r="J20" s="25">
        <f t="shared" si="4"/>
        <v>792225.15</v>
      </c>
      <c r="K20" s="25">
        <f t="shared" si="4"/>
        <v>992580.88</v>
      </c>
      <c r="L20" s="25">
        <f>SUM(B20:K20)</f>
        <v>10143689.840000002</v>
      </c>
      <c r="M20"/>
    </row>
    <row r="21" spans="1:13" ht="17.25" customHeight="1">
      <c r="A21" s="26" t="s">
        <v>22</v>
      </c>
      <c r="B21" s="56">
        <f>ROUND((B15+B16)*B7,2)</f>
        <v>668183.97</v>
      </c>
      <c r="C21" s="56">
        <f aca="true" t="shared" si="5" ref="C21:K21">ROUND((C15+C16)*C7,2)</f>
        <v>470436.84</v>
      </c>
      <c r="D21" s="56">
        <f t="shared" si="5"/>
        <v>1672159.73</v>
      </c>
      <c r="E21" s="56">
        <f t="shared" si="5"/>
        <v>1338361.83</v>
      </c>
      <c r="F21" s="56">
        <f t="shared" si="5"/>
        <v>1225532.24</v>
      </c>
      <c r="G21" s="56">
        <f t="shared" si="5"/>
        <v>766658.25</v>
      </c>
      <c r="H21" s="56">
        <f t="shared" si="5"/>
        <v>476241.33</v>
      </c>
      <c r="I21" s="56">
        <f t="shared" si="5"/>
        <v>550279.8</v>
      </c>
      <c r="J21" s="56">
        <f t="shared" si="5"/>
        <v>606165.61</v>
      </c>
      <c r="K21" s="56">
        <f t="shared" si="5"/>
        <v>875573.01</v>
      </c>
      <c r="L21" s="33">
        <f aca="true" t="shared" si="6" ref="L21:L29">SUM(B21:K21)</f>
        <v>8649592.610000001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130367.47</v>
      </c>
      <c r="C22" s="33">
        <f t="shared" si="7"/>
        <v>77203.7</v>
      </c>
      <c r="D22" s="33">
        <f t="shared" si="7"/>
        <v>88880.53</v>
      </c>
      <c r="E22" s="33">
        <f t="shared" si="7"/>
        <v>120309.59</v>
      </c>
      <c r="F22" s="33">
        <f t="shared" si="7"/>
        <v>238595.13</v>
      </c>
      <c r="G22" s="33">
        <f t="shared" si="7"/>
        <v>120686.33</v>
      </c>
      <c r="H22" s="33">
        <f t="shared" si="7"/>
        <v>28603.17</v>
      </c>
      <c r="I22" s="33">
        <f t="shared" si="7"/>
        <v>82469.67</v>
      </c>
      <c r="J22" s="33">
        <f t="shared" si="7"/>
        <v>159242.28</v>
      </c>
      <c r="K22" s="33">
        <f t="shared" si="7"/>
        <v>85527.5</v>
      </c>
      <c r="L22" s="33">
        <f t="shared" si="6"/>
        <v>1131885.37</v>
      </c>
      <c r="M22"/>
    </row>
    <row r="23" spans="1:13" ht="17.25" customHeight="1">
      <c r="A23" s="27" t="s">
        <v>24</v>
      </c>
      <c r="B23" s="33">
        <v>3003.35</v>
      </c>
      <c r="C23" s="33">
        <v>14421.42</v>
      </c>
      <c r="D23" s="33">
        <v>67776.49</v>
      </c>
      <c r="E23" s="33">
        <v>36759.31</v>
      </c>
      <c r="F23" s="33">
        <v>55474.12</v>
      </c>
      <c r="G23" s="33">
        <v>32259.07</v>
      </c>
      <c r="H23" s="33">
        <v>19070.35</v>
      </c>
      <c r="I23" s="33">
        <v>14754.36</v>
      </c>
      <c r="J23" s="33">
        <v>22174.55</v>
      </c>
      <c r="K23" s="33">
        <v>26510.14</v>
      </c>
      <c r="L23" s="33">
        <f t="shared" si="6"/>
        <v>292203.16000000003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430.23</v>
      </c>
      <c r="D26" s="33">
        <v>1396.89</v>
      </c>
      <c r="E26" s="33">
        <v>1143.65</v>
      </c>
      <c r="F26" s="33">
        <v>1162.71</v>
      </c>
      <c r="G26" s="33">
        <v>702.53</v>
      </c>
      <c r="H26" s="33">
        <v>400.28</v>
      </c>
      <c r="I26" s="33">
        <v>495.58</v>
      </c>
      <c r="J26" s="33">
        <v>604.5</v>
      </c>
      <c r="K26" s="33">
        <v>756.99</v>
      </c>
      <c r="L26" s="33">
        <f t="shared" si="6"/>
        <v>7730.539999999999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-126485.79</v>
      </c>
      <c r="C32" s="33">
        <f t="shared" si="8"/>
        <v>-20891.2</v>
      </c>
      <c r="D32" s="33">
        <f t="shared" si="8"/>
        <v>-65643.6</v>
      </c>
      <c r="E32" s="33">
        <f t="shared" si="8"/>
        <v>-51004.52000000011</v>
      </c>
      <c r="F32" s="33">
        <f t="shared" si="8"/>
        <v>-41672.4</v>
      </c>
      <c r="G32" s="33">
        <f t="shared" si="8"/>
        <v>-34007.6</v>
      </c>
      <c r="H32" s="33">
        <f t="shared" si="8"/>
        <v>-22468.05</v>
      </c>
      <c r="I32" s="33">
        <f t="shared" si="8"/>
        <v>-26695.12</v>
      </c>
      <c r="J32" s="33">
        <f t="shared" si="8"/>
        <v>-26857.6</v>
      </c>
      <c r="K32" s="33">
        <f t="shared" si="8"/>
        <v>-41448</v>
      </c>
      <c r="L32" s="33">
        <f aca="true" t="shared" si="9" ref="L32:L39">SUM(B32:K32)</f>
        <v>-457173.88000000006</v>
      </c>
      <c r="M32"/>
    </row>
    <row r="33" spans="1:13" ht="18.75" customHeight="1">
      <c r="A33" s="27" t="s">
        <v>28</v>
      </c>
      <c r="B33" s="33">
        <f>B34+B35+B36+B37</f>
        <v>-19615.2</v>
      </c>
      <c r="C33" s="33">
        <f aca="true" t="shared" si="10" ref="C33:K33">C34+C35+C36+C37</f>
        <v>-20891.2</v>
      </c>
      <c r="D33" s="33">
        <f t="shared" si="10"/>
        <v>-65643.6</v>
      </c>
      <c r="E33" s="33">
        <f t="shared" si="10"/>
        <v>-45236.4</v>
      </c>
      <c r="F33" s="33">
        <f t="shared" si="10"/>
        <v>-41672.4</v>
      </c>
      <c r="G33" s="33">
        <f t="shared" si="10"/>
        <v>-34007.6</v>
      </c>
      <c r="H33" s="33">
        <f t="shared" si="10"/>
        <v>-15870.8</v>
      </c>
      <c r="I33" s="33">
        <f t="shared" si="10"/>
        <v>-26695.12</v>
      </c>
      <c r="J33" s="33">
        <f t="shared" si="10"/>
        <v>-26857.6</v>
      </c>
      <c r="K33" s="33">
        <f t="shared" si="10"/>
        <v>-41448</v>
      </c>
      <c r="L33" s="33">
        <f t="shared" si="9"/>
        <v>-337937.92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-19615.2</v>
      </c>
      <c r="C34" s="33">
        <f t="shared" si="11"/>
        <v>-20891.2</v>
      </c>
      <c r="D34" s="33">
        <f t="shared" si="11"/>
        <v>-65643.6</v>
      </c>
      <c r="E34" s="33">
        <f t="shared" si="11"/>
        <v>-45236.4</v>
      </c>
      <c r="F34" s="33">
        <f t="shared" si="11"/>
        <v>-41672.4</v>
      </c>
      <c r="G34" s="33">
        <f t="shared" si="11"/>
        <v>-34007.6</v>
      </c>
      <c r="H34" s="33">
        <f t="shared" si="11"/>
        <v>-15870.8</v>
      </c>
      <c r="I34" s="33">
        <f t="shared" si="11"/>
        <v>-17960.8</v>
      </c>
      <c r="J34" s="33">
        <f t="shared" si="11"/>
        <v>-26857.6</v>
      </c>
      <c r="K34" s="33">
        <f t="shared" si="11"/>
        <v>-41448</v>
      </c>
      <c r="L34" s="33">
        <f t="shared" si="9"/>
        <v>-329203.6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-8734.32</v>
      </c>
      <c r="J37" s="17">
        <v>0</v>
      </c>
      <c r="K37" s="17">
        <v>0</v>
      </c>
      <c r="L37" s="33">
        <f t="shared" si="9"/>
        <v>-8734.32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709093.3</v>
      </c>
      <c r="C56" s="41">
        <f t="shared" si="16"/>
        <v>543728.1500000001</v>
      </c>
      <c r="D56" s="41">
        <f t="shared" si="16"/>
        <v>1769291.5999999999</v>
      </c>
      <c r="E56" s="41">
        <f t="shared" si="16"/>
        <v>1450013.49</v>
      </c>
      <c r="F56" s="41">
        <f t="shared" si="16"/>
        <v>1483614.8900000004</v>
      </c>
      <c r="G56" s="41">
        <f t="shared" si="16"/>
        <v>886837.01</v>
      </c>
      <c r="H56" s="41">
        <f t="shared" si="16"/>
        <v>503946.96000000014</v>
      </c>
      <c r="I56" s="41">
        <f t="shared" si="16"/>
        <v>623490.1300000001</v>
      </c>
      <c r="J56" s="41">
        <f t="shared" si="16"/>
        <v>765367.55</v>
      </c>
      <c r="K56" s="41">
        <f t="shared" si="16"/>
        <v>951132.88</v>
      </c>
      <c r="L56" s="42">
        <f t="shared" si="14"/>
        <v>9686515.96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709093.3</v>
      </c>
      <c r="C62" s="41">
        <f aca="true" t="shared" si="18" ref="C62:J62">SUM(C63:C74)</f>
        <v>543728.15</v>
      </c>
      <c r="D62" s="41">
        <f t="shared" si="18"/>
        <v>1769291.6048801409</v>
      </c>
      <c r="E62" s="41">
        <f t="shared" si="18"/>
        <v>1450013.4945990192</v>
      </c>
      <c r="F62" s="41">
        <f t="shared" si="18"/>
        <v>1483614.8939322683</v>
      </c>
      <c r="G62" s="41">
        <f t="shared" si="18"/>
        <v>886837.012026085</v>
      </c>
      <c r="H62" s="41">
        <f t="shared" si="18"/>
        <v>503946.9557678955</v>
      </c>
      <c r="I62" s="41">
        <f>SUM(I63:I79)</f>
        <v>623490.1335795405</v>
      </c>
      <c r="J62" s="41">
        <f t="shared" si="18"/>
        <v>765367.549162481</v>
      </c>
      <c r="K62" s="41">
        <f>SUM(K63:K76)</f>
        <v>951132.89</v>
      </c>
      <c r="L62" s="46">
        <f>SUM(B62:K62)</f>
        <v>9686515.98394743</v>
      </c>
      <c r="M62" s="40"/>
    </row>
    <row r="63" spans="1:13" ht="18.75" customHeight="1">
      <c r="A63" s="47" t="s">
        <v>46</v>
      </c>
      <c r="B63" s="48">
        <v>709093.3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709093.3</v>
      </c>
      <c r="M63"/>
    </row>
    <row r="64" spans="1:13" ht="18.75" customHeight="1">
      <c r="A64" s="47" t="s">
        <v>55</v>
      </c>
      <c r="B64" s="17">
        <v>0</v>
      </c>
      <c r="C64" s="48">
        <v>476251.49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476251.49</v>
      </c>
      <c r="M64"/>
    </row>
    <row r="65" spans="1:13" ht="18.75" customHeight="1">
      <c r="A65" s="47" t="s">
        <v>56</v>
      </c>
      <c r="B65" s="17">
        <v>0</v>
      </c>
      <c r="C65" s="48">
        <v>67476.66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67476.66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1769291.6048801409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1769291.6048801409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1450013.4945990192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1450013.4945990192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1483614.8939322683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1483614.8939322683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886837.012026085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886837.012026085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503946.9557678955</v>
      </c>
      <c r="I70" s="17">
        <v>0</v>
      </c>
      <c r="J70" s="17">
        <v>0</v>
      </c>
      <c r="K70" s="17">
        <v>0</v>
      </c>
      <c r="L70" s="46">
        <f t="shared" si="19"/>
        <v>503946.9557678955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623490.1335795405</v>
      </c>
      <c r="J71" s="17">
        <v>0</v>
      </c>
      <c r="K71" s="17">
        <v>0</v>
      </c>
      <c r="L71" s="46">
        <f t="shared" si="19"/>
        <v>623490.1335795405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765367.549162481</v>
      </c>
      <c r="K72" s="17">
        <v>0</v>
      </c>
      <c r="L72" s="46">
        <f t="shared" si="19"/>
        <v>765367.549162481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549184.13</v>
      </c>
      <c r="L73" s="46">
        <f t="shared" si="19"/>
        <v>549184.13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401948.76</v>
      </c>
      <c r="L74" s="46">
        <f t="shared" si="19"/>
        <v>401948.76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2023-10-24T19:22:27Z</dcterms:modified>
  <cp:category/>
  <cp:version/>
  <cp:contentType/>
  <cp:contentStatus/>
</cp:coreProperties>
</file>