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<sst xmlns="http://schemas.openxmlformats.org/spreadsheetml/2006/main" count="87" uniqueCount="86">
  <si>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</si>
  <si>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</si>
  <si>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</si>
  <si>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</si>
  <si>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</si>
  <si>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</si>
  <si>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</si>
  <si>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</si>
  <si>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</si>
  <si>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</si>
  <si>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</si>
  <si>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</si>
  <si>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</si>
  <si>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</si>
  <si>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</si>
  <si>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</si>
  <si>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</si>
  <si>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</si>
  <si>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</si>
  <si>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</si>
  <si>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</si>
  <si>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</si>
  <si>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</si>
  <si>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</si>
  <si>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</si>
  <si>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</si>
  <si>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</si>
  <si>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</si>
  <si>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</si>
  <si>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</si>
  <si>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</si>
  <si>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</si>
  <si>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</si>
  <si>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</si>
  <si>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</si>
  <si>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</si>
  <si>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</si>
  <si>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</si>
  <si>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</si>
  <si>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</si>
  <si>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</si>
  <si>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</si>
  <si>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</si>
  <si>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</si>
  <si>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</si>
  <si>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</si>
  <si>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</si>
  <si>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</si>
  <si>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</si>
  <si>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</si>
  <si>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</si>
  <si>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</si>
  <si>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</si>
  <si>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</si>
  <si>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</si>
  <si>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</si>
  <si>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</si>
  <si>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</si>
  <si>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</si>
  <si>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</si>
  <si>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</si>
  <si>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</si>
  <si>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</si>
  <si>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</si>
  <si>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</si>
  <si>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</si>
  <si>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</si>
  <si>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</si>
  <si>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</si>
  <si>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</si>
  <si>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</si>
  <si>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</si>
  <si>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</si>
  <si>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</si>
  <si>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</si>
  <si>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</si>
  <si>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</si>
  <si>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</si>
  <si>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</si>
  <si>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</si>
  <si>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</si>
  <si>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</si>
  <si>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</si>
  <si>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17/10/23 - VENCIMENTO 24/10/23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</si>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</sst>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87986</v>
      </c>
      <c r="C7" s="10">
        <f aca="true" t="shared" si="0" ref="C7:K7">C8+C11</f>
        <v>109354</v>
      </c>
      <c r="D7" s="10">
        <f t="shared" si="0"/>
        <v>324317</v>
      </c>
      <c r="E7" s="10">
        <f t="shared" si="0"/>
        <v>254307</v>
      </c>
      <c r="F7" s="10">
        <f t="shared" si="0"/>
        <v>266789</v>
      </c>
      <c r="G7" s="10">
        <f t="shared" si="0"/>
        <v>153231</v>
      </c>
      <c r="H7" s="10">
        <f t="shared" si="0"/>
        <v>86935</v>
      </c>
      <c r="I7" s="10">
        <f t="shared" si="0"/>
        <v>119260</v>
      </c>
      <c r="J7" s="10">
        <f t="shared" si="0"/>
        <v>123680</v>
      </c>
      <c r="K7" s="10">
        <f t="shared" si="0"/>
        <v>216664</v>
      </c>
      <c r="L7" s="10">
        <f aca="true" t="shared" si="1" ref="L7:L13">SUM(B7:K7)</f>
        <v>1742523</v>
      </c>
      <c r="M7" s="11"/>
    </row>
    <row r="8" spans="1:13" ht="17.25" customHeight="1">
      <c r="A8" s="12" t="s">
        <v>81</v>
      </c>
      <c r="B8" s="13">
        <f>B9+B10</f>
        <v>4398</v>
      </c>
      <c r="C8" s="13">
        <f aca="true" t="shared" si="2" ref="C8:K8">C9+C10</f>
        <v>4642</v>
      </c>
      <c r="D8" s="13">
        <f t="shared" si="2"/>
        <v>14329</v>
      </c>
      <c r="E8" s="13">
        <f t="shared" si="2"/>
        <v>9815</v>
      </c>
      <c r="F8" s="13">
        <f t="shared" si="2"/>
        <v>9306</v>
      </c>
      <c r="G8" s="13">
        <f t="shared" si="2"/>
        <v>7380</v>
      </c>
      <c r="H8" s="13">
        <f t="shared" si="2"/>
        <v>3831</v>
      </c>
      <c r="I8" s="13">
        <f t="shared" si="2"/>
        <v>4052</v>
      </c>
      <c r="J8" s="13">
        <f t="shared" si="2"/>
        <v>5738</v>
      </c>
      <c r="K8" s="13">
        <f t="shared" si="2"/>
        <v>9099</v>
      </c>
      <c r="L8" s="13">
        <f t="shared" si="1"/>
        <v>72590</v>
      </c>
      <c r="M8"/>
    </row>
    <row r="9" spans="1:13" ht="17.25" customHeight="1">
      <c r="A9" s="14" t="s">
        <v>18</v>
      </c>
      <c r="B9" s="15">
        <v>4397</v>
      </c>
      <c r="C9" s="15">
        <v>4642</v>
      </c>
      <c r="D9" s="15">
        <v>14329</v>
      </c>
      <c r="E9" s="15">
        <v>9815</v>
      </c>
      <c r="F9" s="15">
        <v>9306</v>
      </c>
      <c r="G9" s="15">
        <v>7380</v>
      </c>
      <c r="H9" s="15">
        <v>3726</v>
      </c>
      <c r="I9" s="15">
        <v>4052</v>
      </c>
      <c r="J9" s="15">
        <v>5738</v>
      </c>
      <c r="K9" s="15">
        <v>9099</v>
      </c>
      <c r="L9" s="13">
        <f t="shared" si="1"/>
        <v>72484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105</v>
      </c>
      <c r="I10" s="15">
        <v>0</v>
      </c>
      <c r="J10" s="15">
        <v>0</v>
      </c>
      <c r="K10" s="15">
        <v>0</v>
      </c>
      <c r="L10" s="13">
        <f t="shared" si="1"/>
        <v>106</v>
      </c>
      <c r="M10"/>
    </row>
    <row r="11" spans="1:13" ht="17.25" customHeight="1">
      <c r="A11" s="12" t="s">
        <v>70</v>
      </c>
      <c r="B11" s="15">
        <v>83588</v>
      </c>
      <c r="C11" s="15">
        <v>104712</v>
      </c>
      <c r="D11" s="15">
        <v>309988</v>
      </c>
      <c r="E11" s="15">
        <v>244492</v>
      </c>
      <c r="F11" s="15">
        <v>257483</v>
      </c>
      <c r="G11" s="15">
        <v>145851</v>
      </c>
      <c r="H11" s="15">
        <v>83104</v>
      </c>
      <c r="I11" s="15">
        <v>115208</v>
      </c>
      <c r="J11" s="15">
        <v>117942</v>
      </c>
      <c r="K11" s="15">
        <v>207565</v>
      </c>
      <c r="L11" s="13">
        <f t="shared" si="1"/>
        <v>1669933</v>
      </c>
      <c r="M11" s="60"/>
    </row>
    <row r="12" spans="1:13" ht="17.25" customHeight="1">
      <c r="A12" s="14" t="s">
        <v>82</v>
      </c>
      <c r="B12" s="15">
        <v>8356</v>
      </c>
      <c r="C12" s="15">
        <v>6702</v>
      </c>
      <c r="D12" s="15">
        <v>23950</v>
      </c>
      <c r="E12" s="15">
        <v>20459</v>
      </c>
      <c r="F12" s="15">
        <v>18787</v>
      </c>
      <c r="G12" s="15">
        <v>11699</v>
      </c>
      <c r="H12" s="15">
        <v>6369</v>
      </c>
      <c r="I12" s="15">
        <v>5754</v>
      </c>
      <c r="J12" s="15">
        <v>7661</v>
      </c>
      <c r="K12" s="15">
        <v>11692</v>
      </c>
      <c r="L12" s="13">
        <f t="shared" si="1"/>
        <v>121429</v>
      </c>
      <c r="M12" s="60"/>
    </row>
    <row r="13" spans="1:13" ht="17.25" customHeight="1">
      <c r="A13" s="14" t="s">
        <v>71</v>
      </c>
      <c r="B13" s="15">
        <f>+B11-B12</f>
        <v>75232</v>
      </c>
      <c r="C13" s="15">
        <f aca="true" t="shared" si="3" ref="C13:K13">+C11-C12</f>
        <v>98010</v>
      </c>
      <c r="D13" s="15">
        <f t="shared" si="3"/>
        <v>286038</v>
      </c>
      <c r="E13" s="15">
        <f t="shared" si="3"/>
        <v>224033</v>
      </c>
      <c r="F13" s="15">
        <f t="shared" si="3"/>
        <v>238696</v>
      </c>
      <c r="G13" s="15">
        <f t="shared" si="3"/>
        <v>134152</v>
      </c>
      <c r="H13" s="15">
        <f t="shared" si="3"/>
        <v>76735</v>
      </c>
      <c r="I13" s="15">
        <f t="shared" si="3"/>
        <v>109454</v>
      </c>
      <c r="J13" s="15">
        <f t="shared" si="3"/>
        <v>110281</v>
      </c>
      <c r="K13" s="15">
        <f t="shared" si="3"/>
        <v>195873</v>
      </c>
      <c r="L13" s="13">
        <f t="shared" si="1"/>
        <v>1548504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1.226014842751398</v>
      </c>
      <c r="C18" s="22">
        <v>1.207598203449406</v>
      </c>
      <c r="D18" s="22">
        <v>1.098049797717279</v>
      </c>
      <c r="E18" s="22">
        <v>1.141208743159194</v>
      </c>
      <c r="F18" s="22">
        <v>1.239159953596376</v>
      </c>
      <c r="G18" s="22">
        <v>1.193845869046813</v>
      </c>
      <c r="H18" s="22">
        <v>1.084535641137532</v>
      </c>
      <c r="I18" s="22">
        <v>1.194729490422578</v>
      </c>
      <c r="J18" s="22">
        <v>1.297451128029545</v>
      </c>
      <c r="K18" s="22">
        <v>1.142379440868563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827172.9800000001</v>
      </c>
      <c r="C20" s="25">
        <f aca="true" t="shared" si="4" ref="C20:K20">SUM(C21:C29)</f>
        <v>562123.86</v>
      </c>
      <c r="D20" s="25">
        <f t="shared" si="4"/>
        <v>1821807.3100000003</v>
      </c>
      <c r="E20" s="25">
        <f t="shared" si="4"/>
        <v>1485597.9699999997</v>
      </c>
      <c r="F20" s="25">
        <f t="shared" si="4"/>
        <v>1513876.7700000003</v>
      </c>
      <c r="G20" s="25">
        <f t="shared" si="4"/>
        <v>917049.52</v>
      </c>
      <c r="H20" s="25">
        <f t="shared" si="4"/>
        <v>523392.5299999999</v>
      </c>
      <c r="I20" s="25">
        <f t="shared" si="4"/>
        <v>646014.46</v>
      </c>
      <c r="J20" s="25">
        <f t="shared" si="4"/>
        <v>789090.8199999998</v>
      </c>
      <c r="K20" s="25">
        <f t="shared" si="4"/>
        <v>992114.11</v>
      </c>
      <c r="L20" s="25">
        <f>SUM(B20:K20)</f>
        <v>10078240.33</v>
      </c>
      <c r="M20"/>
    </row>
    <row r="21" spans="1:13" ht="17.25" customHeight="1">
      <c r="A21" s="26" t="s">
        <v>22</v>
      </c>
      <c r="B21" s="56">
        <f>ROUND((B15+B16)*B7,2)</f>
        <v>644664.62</v>
      </c>
      <c r="C21" s="56">
        <f aca="true" t="shared" si="5" ref="C21:K21">ROUND((C15+C16)*C7,2)</f>
        <v>451118.06</v>
      </c>
      <c r="D21" s="56">
        <f t="shared" si="5"/>
        <v>1592364.04</v>
      </c>
      <c r="E21" s="56">
        <f t="shared" si="5"/>
        <v>1264770.43</v>
      </c>
      <c r="F21" s="56">
        <f t="shared" si="5"/>
        <v>1172377.58</v>
      </c>
      <c r="G21" s="56">
        <f t="shared" si="5"/>
        <v>740396.87</v>
      </c>
      <c r="H21" s="56">
        <f t="shared" si="5"/>
        <v>462711.54</v>
      </c>
      <c r="I21" s="56">
        <f t="shared" si="5"/>
        <v>526282.45</v>
      </c>
      <c r="J21" s="56">
        <f t="shared" si="5"/>
        <v>587801.57</v>
      </c>
      <c r="K21" s="56">
        <f t="shared" si="5"/>
        <v>840872.98</v>
      </c>
      <c r="L21" s="33">
        <f aca="true" t="shared" si="6" ref="L21:L29">SUM(B21:K21)</f>
        <v>8283360.140000001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145703.77</v>
      </c>
      <c r="C22" s="33">
        <f t="shared" si="7"/>
        <v>93651.3</v>
      </c>
      <c r="D22" s="33">
        <f t="shared" si="7"/>
        <v>156130.97</v>
      </c>
      <c r="E22" s="33">
        <f t="shared" si="7"/>
        <v>178596.64</v>
      </c>
      <c r="F22" s="33">
        <f t="shared" si="7"/>
        <v>280385.77</v>
      </c>
      <c r="G22" s="33">
        <f t="shared" si="7"/>
        <v>143522.87</v>
      </c>
      <c r="H22" s="33">
        <f t="shared" si="7"/>
        <v>39115.62</v>
      </c>
      <c r="I22" s="33">
        <f t="shared" si="7"/>
        <v>102482.71</v>
      </c>
      <c r="J22" s="33">
        <f t="shared" si="7"/>
        <v>174842.24</v>
      </c>
      <c r="K22" s="33">
        <f t="shared" si="7"/>
        <v>119723.02</v>
      </c>
      <c r="L22" s="33">
        <f t="shared" si="6"/>
        <v>1434154.9100000001</v>
      </c>
      <c r="M22"/>
    </row>
    <row r="23" spans="1:13" ht="17.25" customHeight="1">
      <c r="A23" s="27" t="s">
        <v>24</v>
      </c>
      <c r="B23" s="33">
        <v>2973.5</v>
      </c>
      <c r="C23" s="33">
        <v>14794.39</v>
      </c>
      <c r="D23" s="33">
        <v>67191.13</v>
      </c>
      <c r="E23" s="33">
        <v>36646.34</v>
      </c>
      <c r="F23" s="33">
        <v>55427.62</v>
      </c>
      <c r="G23" s="33">
        <v>31886.1</v>
      </c>
      <c r="H23" s="33">
        <v>19062.49</v>
      </c>
      <c r="I23" s="33">
        <v>14567.88</v>
      </c>
      <c r="J23" s="33">
        <v>21801.58</v>
      </c>
      <c r="K23" s="33">
        <v>26542.44</v>
      </c>
      <c r="L23" s="33">
        <f t="shared" si="6"/>
        <v>290893.47000000003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634.45</v>
      </c>
      <c r="C26" s="33">
        <v>432.95</v>
      </c>
      <c r="D26" s="33">
        <v>1399.61</v>
      </c>
      <c r="E26" s="33">
        <v>1140.93</v>
      </c>
      <c r="F26" s="33">
        <v>1162.71</v>
      </c>
      <c r="G26" s="33">
        <v>705.25</v>
      </c>
      <c r="H26" s="33">
        <v>403</v>
      </c>
      <c r="I26" s="33">
        <v>495.58</v>
      </c>
      <c r="J26" s="33">
        <v>607.22</v>
      </c>
      <c r="K26" s="33">
        <v>762.43</v>
      </c>
      <c r="L26" s="33">
        <f t="shared" si="6"/>
        <v>7744.130000000001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30953.16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30953.16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-126217.39</v>
      </c>
      <c r="C32" s="33">
        <f t="shared" si="8"/>
        <v>-20424.8</v>
      </c>
      <c r="D32" s="33">
        <f t="shared" si="8"/>
        <v>-63047.6</v>
      </c>
      <c r="E32" s="33">
        <f t="shared" si="8"/>
        <v>1088645.88</v>
      </c>
      <c r="F32" s="33">
        <f t="shared" si="8"/>
        <v>-40946.4</v>
      </c>
      <c r="G32" s="33">
        <f t="shared" si="8"/>
        <v>-32472</v>
      </c>
      <c r="H32" s="33">
        <f t="shared" si="8"/>
        <v>-22991.65</v>
      </c>
      <c r="I32" s="33">
        <f t="shared" si="8"/>
        <v>453161.32</v>
      </c>
      <c r="J32" s="33">
        <f t="shared" si="8"/>
        <v>-25247.2</v>
      </c>
      <c r="K32" s="33">
        <f t="shared" si="8"/>
        <v>-40035.6</v>
      </c>
      <c r="L32" s="33">
        <f aca="true" t="shared" si="9" ref="L32:L39">SUM(B32:K32)</f>
        <v>1170424.5599999998</v>
      </c>
      <c r="M32"/>
    </row>
    <row r="33" spans="1:13" ht="18.75" customHeight="1">
      <c r="A33" s="27" t="s">
        <v>28</v>
      </c>
      <c r="B33" s="33">
        <f>B34+B35+B36+B37</f>
        <v>-19346.8</v>
      </c>
      <c r="C33" s="33">
        <f aca="true" t="shared" si="10" ref="C33:K33">C34+C35+C36+C37</f>
        <v>-20424.8</v>
      </c>
      <c r="D33" s="33">
        <f t="shared" si="10"/>
        <v>-63047.6</v>
      </c>
      <c r="E33" s="33">
        <f t="shared" si="10"/>
        <v>-43186</v>
      </c>
      <c r="F33" s="33">
        <f t="shared" si="10"/>
        <v>-40946.4</v>
      </c>
      <c r="G33" s="33">
        <f t="shared" si="10"/>
        <v>-32472</v>
      </c>
      <c r="H33" s="33">
        <f t="shared" si="10"/>
        <v>-16394.4</v>
      </c>
      <c r="I33" s="33">
        <f t="shared" si="10"/>
        <v>-32838.68</v>
      </c>
      <c r="J33" s="33">
        <f t="shared" si="10"/>
        <v>-25247.2</v>
      </c>
      <c r="K33" s="33">
        <f t="shared" si="10"/>
        <v>-40035.6</v>
      </c>
      <c r="L33" s="33">
        <f t="shared" si="9"/>
        <v>-333939.48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-19346.8</v>
      </c>
      <c r="C34" s="33">
        <f t="shared" si="11"/>
        <v>-20424.8</v>
      </c>
      <c r="D34" s="33">
        <f t="shared" si="11"/>
        <v>-63047.6</v>
      </c>
      <c r="E34" s="33">
        <f t="shared" si="11"/>
        <v>-43186</v>
      </c>
      <c r="F34" s="33">
        <f t="shared" si="11"/>
        <v>-40946.4</v>
      </c>
      <c r="G34" s="33">
        <f t="shared" si="11"/>
        <v>-32472</v>
      </c>
      <c r="H34" s="33">
        <f t="shared" si="11"/>
        <v>-16394.4</v>
      </c>
      <c r="I34" s="33">
        <f t="shared" si="11"/>
        <v>-17828.8</v>
      </c>
      <c r="J34" s="33">
        <f t="shared" si="11"/>
        <v>-25247.2</v>
      </c>
      <c r="K34" s="33">
        <f t="shared" si="11"/>
        <v>-40035.6</v>
      </c>
      <c r="L34" s="33">
        <f t="shared" si="9"/>
        <v>-318929.6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-15009.88</v>
      </c>
      <c r="J37" s="17">
        <v>0</v>
      </c>
      <c r="K37" s="17">
        <v>0</v>
      </c>
      <c r="L37" s="33">
        <f t="shared" si="9"/>
        <v>-15009.88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1504364.04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700955.5900000001</v>
      </c>
      <c r="C56" s="41">
        <f t="shared" si="16"/>
        <v>541699.0599999999</v>
      </c>
      <c r="D56" s="41">
        <f t="shared" si="16"/>
        <v>1758759.7100000002</v>
      </c>
      <c r="E56" s="41">
        <f t="shared" si="16"/>
        <v>2574243.8499999996</v>
      </c>
      <c r="F56" s="41">
        <f t="shared" si="16"/>
        <v>1472930.3700000003</v>
      </c>
      <c r="G56" s="41">
        <f t="shared" si="16"/>
        <v>884577.52</v>
      </c>
      <c r="H56" s="41">
        <f t="shared" si="16"/>
        <v>500400.8799999999</v>
      </c>
      <c r="I56" s="41">
        <f t="shared" si="16"/>
        <v>1099175.78</v>
      </c>
      <c r="J56" s="41">
        <f t="shared" si="16"/>
        <v>763843.6199999999</v>
      </c>
      <c r="K56" s="41">
        <f t="shared" si="16"/>
        <v>952078.51</v>
      </c>
      <c r="L56" s="42">
        <f t="shared" si="14"/>
        <v>11248664.889999999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700955.59</v>
      </c>
      <c r="C62" s="41">
        <f aca="true" t="shared" si="18" ref="C62:J62">SUM(C63:C74)</f>
        <v>541699.06</v>
      </c>
      <c r="D62" s="41">
        <f t="shared" si="18"/>
        <v>1758759.7119867553</v>
      </c>
      <c r="E62" s="41">
        <f t="shared" si="18"/>
        <v>2574243.852730347</v>
      </c>
      <c r="F62" s="41">
        <f t="shared" si="18"/>
        <v>1472930.3675172434</v>
      </c>
      <c r="G62" s="41">
        <f t="shared" si="18"/>
        <v>884577.52467003</v>
      </c>
      <c r="H62" s="41">
        <f t="shared" si="18"/>
        <v>500400.8766782682</v>
      </c>
      <c r="I62" s="41">
        <f>SUM(I63:I79)</f>
        <v>1099175.783294964</v>
      </c>
      <c r="J62" s="41">
        <f t="shared" si="18"/>
        <v>763843.6200366708</v>
      </c>
      <c r="K62" s="41">
        <f>SUM(K63:K76)</f>
        <v>952078.51</v>
      </c>
      <c r="L62" s="46">
        <f>SUM(B62:K62)</f>
        <v>11248664.89691428</v>
      </c>
      <c r="M62" s="40"/>
    </row>
    <row r="63" spans="1:13" ht="18.75" customHeight="1">
      <c r="A63" s="47" t="s">
        <v>46</v>
      </c>
      <c r="B63" s="48">
        <v>700955.59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700955.59</v>
      </c>
      <c r="M63"/>
    </row>
    <row r="64" spans="1:13" ht="18.75" customHeight="1">
      <c r="A64" s="47" t="s">
        <v>55</v>
      </c>
      <c r="B64" s="17">
        <v>0</v>
      </c>
      <c r="C64" s="48">
        <v>474474.21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474474.21</v>
      </c>
      <c r="M64"/>
    </row>
    <row r="65" spans="1:13" ht="18.75" customHeight="1">
      <c r="A65" s="47" t="s">
        <v>56</v>
      </c>
      <c r="B65" s="17">
        <v>0</v>
      </c>
      <c r="C65" s="48">
        <v>67224.85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67224.85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1758759.7119867553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1758759.7119867553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2574243.852730347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2574243.852730347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1472930.3675172434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1472930.3675172434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884577.52467003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884577.52467003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500400.8766782682</v>
      </c>
      <c r="I70" s="17">
        <v>0</v>
      </c>
      <c r="J70" s="17">
        <v>0</v>
      </c>
      <c r="K70" s="17">
        <v>0</v>
      </c>
      <c r="L70" s="46">
        <f t="shared" si="19"/>
        <v>500400.8766782682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1099175.783294964</v>
      </c>
      <c r="J71" s="17">
        <v>0</v>
      </c>
      <c r="K71" s="17">
        <v>0</v>
      </c>
      <c r="L71" s="46">
        <f t="shared" si="19"/>
        <v>1099175.783294964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763843.6200366708</v>
      </c>
      <c r="K72" s="17">
        <v>0</v>
      </c>
      <c r="L72" s="46">
        <f t="shared" si="19"/>
        <v>763843.6200366708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553824.07</v>
      </c>
      <c r="L73" s="46">
        <f t="shared" si="19"/>
        <v>553824.07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398254.44</v>
      </c>
      <c r="L74" s="46">
        <f t="shared" si="19"/>
        <v>398254.44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2023-10-23T17:17:18Z</dcterms:modified>
  <cp:category/>
  <cp:version/>
  <cp:contentType/>
  <cp:contentStatus/>
</cp:coreProperties>
</file>