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<sst xmlns="http://schemas.openxmlformats.org/spreadsheetml/2006/main" count="87" uniqueCount="86">
  <si>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</si>
  <si>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</si>
  <si>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</si>
  <si>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</si>
  <si>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</si>
  <si>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</si>
  <si>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</si>
  <si>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</si>
  <si>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</si>
  <si>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</si>
  <si>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</si>
  <si>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</si>
  <si>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</si>
  <si>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</si>
  <si>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</si>
  <si>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</si>
  <si>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</si>
  <si>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</si>
  <si>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</si>
  <si>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</si>
  <si>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</si>
  <si>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</si>
  <si>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</si>
  <si>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</si>
  <si>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</si>
  <si>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</si>
  <si>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</si>
  <si>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</si>
  <si>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</si>
  <si>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</si>
  <si>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</si>
  <si>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</si>
  <si>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</si>
  <si>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</si>
  <si>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</si>
  <si>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</si>
  <si>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</si>
  <si>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</si>
  <si>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</si>
  <si>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</si>
  <si>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</si>
  <si>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</si>
  <si>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</si>
  <si>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</si>
  <si>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</si>
  <si>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</si>
  <si>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</si>
  <si>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</si>
  <si>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</si>
  <si>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</si>
  <si>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</si>
  <si>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</si>
  <si>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</si>
  <si>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</si>
  <si>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</si>
  <si>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</si>
  <si>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</si>
  <si>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</si>
  <si>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</si>
  <si>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</si>
  <si>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</si>
  <si>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</si>
  <si>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</si>
  <si>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</si>
  <si>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</si>
  <si>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</si>
  <si>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</si>
  <si>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</si>
  <si>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</si>
  <si>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</si>
  <si>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</si>
  <si>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</si>
  <si>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</si>
  <si>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</si>
  <si>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</si>
  <si>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</si>
  <si>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</si>
  <si>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</si>
  <si>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</si>
  <si>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</si>
  <si>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</si>
  <si>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</si>
  <si>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</si>
  <si>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14/10/23 - VENCIMENTO 20/10/23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</si>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</sst>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43507</v>
      </c>
      <c r="C7" s="10">
        <f aca="true" t="shared" si="0" ref="C7:K7">C8+C11</f>
        <v>52989</v>
      </c>
      <c r="D7" s="10">
        <f t="shared" si="0"/>
        <v>172894</v>
      </c>
      <c r="E7" s="10">
        <f t="shared" si="0"/>
        <v>136476</v>
      </c>
      <c r="F7" s="10">
        <f t="shared" si="0"/>
        <v>150443</v>
      </c>
      <c r="G7" s="10">
        <f t="shared" si="0"/>
        <v>65815</v>
      </c>
      <c r="H7" s="10">
        <f t="shared" si="0"/>
        <v>36568</v>
      </c>
      <c r="I7" s="10">
        <f t="shared" si="0"/>
        <v>63608</v>
      </c>
      <c r="J7" s="10">
        <f t="shared" si="0"/>
        <v>42028</v>
      </c>
      <c r="K7" s="10">
        <f t="shared" si="0"/>
        <v>112504</v>
      </c>
      <c r="L7" s="10">
        <f aca="true" t="shared" si="1" ref="L7:L13">SUM(B7:K7)</f>
        <v>876832</v>
      </c>
      <c r="M7" s="11"/>
    </row>
    <row r="8" spans="1:13" ht="17.25" customHeight="1">
      <c r="A8" s="12" t="s">
        <v>81</v>
      </c>
      <c r="B8" s="13">
        <f>B9+B10</f>
        <v>3184</v>
      </c>
      <c r="C8" s="13">
        <f aca="true" t="shared" si="2" ref="C8:K8">C9+C10</f>
        <v>3184</v>
      </c>
      <c r="D8" s="13">
        <f t="shared" si="2"/>
        <v>10875</v>
      </c>
      <c r="E8" s="13">
        <f t="shared" si="2"/>
        <v>7961</v>
      </c>
      <c r="F8" s="13">
        <f t="shared" si="2"/>
        <v>7625</v>
      </c>
      <c r="G8" s="13">
        <f t="shared" si="2"/>
        <v>4447</v>
      </c>
      <c r="H8" s="13">
        <f t="shared" si="2"/>
        <v>2120</v>
      </c>
      <c r="I8" s="13">
        <f t="shared" si="2"/>
        <v>2583</v>
      </c>
      <c r="J8" s="13">
        <f t="shared" si="2"/>
        <v>2260</v>
      </c>
      <c r="K8" s="13">
        <f t="shared" si="2"/>
        <v>5917</v>
      </c>
      <c r="L8" s="13">
        <f t="shared" si="1"/>
        <v>50156</v>
      </c>
      <c r="M8"/>
    </row>
    <row r="9" spans="1:13" ht="17.25" customHeight="1">
      <c r="A9" s="14" t="s">
        <v>18</v>
      </c>
      <c r="B9" s="15">
        <v>3184</v>
      </c>
      <c r="C9" s="15">
        <v>3184</v>
      </c>
      <c r="D9" s="15">
        <v>10875</v>
      </c>
      <c r="E9" s="15">
        <v>7961</v>
      </c>
      <c r="F9" s="15">
        <v>7625</v>
      </c>
      <c r="G9" s="15">
        <v>4447</v>
      </c>
      <c r="H9" s="15">
        <v>2082</v>
      </c>
      <c r="I9" s="15">
        <v>2583</v>
      </c>
      <c r="J9" s="15">
        <v>2260</v>
      </c>
      <c r="K9" s="15">
        <v>5917</v>
      </c>
      <c r="L9" s="13">
        <f t="shared" si="1"/>
        <v>50118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38</v>
      </c>
      <c r="M10"/>
    </row>
    <row r="11" spans="1:13" ht="17.25" customHeight="1">
      <c r="A11" s="12" t="s">
        <v>70</v>
      </c>
      <c r="B11" s="15">
        <v>40323</v>
      </c>
      <c r="C11" s="15">
        <v>49805</v>
      </c>
      <c r="D11" s="15">
        <v>162019</v>
      </c>
      <c r="E11" s="15">
        <v>128515</v>
      </c>
      <c r="F11" s="15">
        <v>142818</v>
      </c>
      <c r="G11" s="15">
        <v>61368</v>
      </c>
      <c r="H11" s="15">
        <v>34448</v>
      </c>
      <c r="I11" s="15">
        <v>61025</v>
      </c>
      <c r="J11" s="15">
        <v>39768</v>
      </c>
      <c r="K11" s="15">
        <v>106587</v>
      </c>
      <c r="L11" s="13">
        <f t="shared" si="1"/>
        <v>826676</v>
      </c>
      <c r="M11" s="60"/>
    </row>
    <row r="12" spans="1:13" ht="17.25" customHeight="1">
      <c r="A12" s="14" t="s">
        <v>82</v>
      </c>
      <c r="B12" s="15">
        <v>5009</v>
      </c>
      <c r="C12" s="15">
        <v>4135</v>
      </c>
      <c r="D12" s="15">
        <v>14597</v>
      </c>
      <c r="E12" s="15">
        <v>13920</v>
      </c>
      <c r="F12" s="15">
        <v>13668</v>
      </c>
      <c r="G12" s="15">
        <v>6474</v>
      </c>
      <c r="H12" s="15">
        <v>3298</v>
      </c>
      <c r="I12" s="15">
        <v>3273</v>
      </c>
      <c r="J12" s="15">
        <v>3162</v>
      </c>
      <c r="K12" s="15">
        <v>7083</v>
      </c>
      <c r="L12" s="13">
        <f t="shared" si="1"/>
        <v>74619</v>
      </c>
      <c r="M12" s="60"/>
    </row>
    <row r="13" spans="1:13" ht="17.25" customHeight="1">
      <c r="A13" s="14" t="s">
        <v>71</v>
      </c>
      <c r="B13" s="15">
        <f>+B11-B12</f>
        <v>35314</v>
      </c>
      <c r="C13" s="15">
        <f aca="true" t="shared" si="3" ref="C13:K13">+C11-C12</f>
        <v>45670</v>
      </c>
      <c r="D13" s="15">
        <f t="shared" si="3"/>
        <v>147422</v>
      </c>
      <c r="E13" s="15">
        <f t="shared" si="3"/>
        <v>114595</v>
      </c>
      <c r="F13" s="15">
        <f t="shared" si="3"/>
        <v>129150</v>
      </c>
      <c r="G13" s="15">
        <f t="shared" si="3"/>
        <v>54894</v>
      </c>
      <c r="H13" s="15">
        <f t="shared" si="3"/>
        <v>31150</v>
      </c>
      <c r="I13" s="15">
        <f t="shared" si="3"/>
        <v>57752</v>
      </c>
      <c r="J13" s="15">
        <f t="shared" si="3"/>
        <v>36606</v>
      </c>
      <c r="K13" s="15">
        <f t="shared" si="3"/>
        <v>99504</v>
      </c>
      <c r="L13" s="13">
        <f t="shared" si="1"/>
        <v>752057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1.678528566864405</v>
      </c>
      <c r="C18" s="22">
        <v>1.666753932485636</v>
      </c>
      <c r="D18" s="22">
        <v>1.443428736938675</v>
      </c>
      <c r="E18" s="22">
        <v>1.447586494704</v>
      </c>
      <c r="F18" s="22">
        <v>1.59257469895565</v>
      </c>
      <c r="G18" s="22">
        <v>1.614074232754709</v>
      </c>
      <c r="H18" s="22">
        <v>1.497974924691822</v>
      </c>
      <c r="I18" s="22">
        <v>1.478580736019802</v>
      </c>
      <c r="J18" s="22">
        <v>1.856696444071068</v>
      </c>
      <c r="K18" s="22">
        <v>1.487749229210959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570274.7900000002</v>
      </c>
      <c r="C20" s="25">
        <f aca="true" t="shared" si="4" ref="C20:K20">SUM(C21:C29)</f>
        <v>375345.38</v>
      </c>
      <c r="D20" s="25">
        <f t="shared" si="4"/>
        <v>1276390.8</v>
      </c>
      <c r="E20" s="25">
        <f t="shared" si="4"/>
        <v>1016902.6399999999</v>
      </c>
      <c r="F20" s="25">
        <f t="shared" si="4"/>
        <v>1093552.9799999997</v>
      </c>
      <c r="G20" s="25">
        <f t="shared" si="4"/>
        <v>532215.54</v>
      </c>
      <c r="H20" s="25">
        <f t="shared" si="4"/>
        <v>303729.76999999996</v>
      </c>
      <c r="I20" s="25">
        <f t="shared" si="4"/>
        <v>427034.61</v>
      </c>
      <c r="J20" s="25">
        <f t="shared" si="4"/>
        <v>385647.98</v>
      </c>
      <c r="K20" s="25">
        <f t="shared" si="4"/>
        <v>673765.63</v>
      </c>
      <c r="L20" s="25">
        <f>SUM(B20:K20)</f>
        <v>6654860.12</v>
      </c>
      <c r="M20"/>
    </row>
    <row r="21" spans="1:13" ht="17.25" customHeight="1">
      <c r="A21" s="26" t="s">
        <v>22</v>
      </c>
      <c r="B21" s="56">
        <f>ROUND((B15+B16)*B7,2)</f>
        <v>318771.44</v>
      </c>
      <c r="C21" s="56">
        <f aca="true" t="shared" si="5" ref="C21:K21">ROUND((C15+C16)*C7,2)</f>
        <v>218595.52</v>
      </c>
      <c r="D21" s="56">
        <f t="shared" si="5"/>
        <v>848892.25</v>
      </c>
      <c r="E21" s="56">
        <f t="shared" si="5"/>
        <v>678749.74</v>
      </c>
      <c r="F21" s="56">
        <f t="shared" si="5"/>
        <v>661106.72</v>
      </c>
      <c r="G21" s="56">
        <f t="shared" si="5"/>
        <v>318011.5</v>
      </c>
      <c r="H21" s="56">
        <f t="shared" si="5"/>
        <v>194633.18</v>
      </c>
      <c r="I21" s="56">
        <f t="shared" si="5"/>
        <v>280695.74</v>
      </c>
      <c r="J21" s="56">
        <f t="shared" si="5"/>
        <v>199742.27</v>
      </c>
      <c r="K21" s="56">
        <f t="shared" si="5"/>
        <v>436628.02</v>
      </c>
      <c r="L21" s="33">
        <f aca="true" t="shared" si="6" ref="L21:L28">SUM(B21:K21)</f>
        <v>4155826.38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216295.53</v>
      </c>
      <c r="C22" s="33">
        <f t="shared" si="7"/>
        <v>145749.42</v>
      </c>
      <c r="D22" s="33">
        <f t="shared" si="7"/>
        <v>376423.22</v>
      </c>
      <c r="E22" s="33">
        <f t="shared" si="7"/>
        <v>303799.22</v>
      </c>
      <c r="F22" s="33">
        <f t="shared" si="7"/>
        <v>391755.12</v>
      </c>
      <c r="G22" s="33">
        <f t="shared" si="7"/>
        <v>195282.67</v>
      </c>
      <c r="H22" s="33">
        <f t="shared" si="7"/>
        <v>96922.44</v>
      </c>
      <c r="I22" s="33">
        <f t="shared" si="7"/>
        <v>134335.57</v>
      </c>
      <c r="J22" s="33">
        <f t="shared" si="7"/>
        <v>171118.49</v>
      </c>
      <c r="K22" s="33">
        <f t="shared" si="7"/>
        <v>212964.98</v>
      </c>
      <c r="L22" s="33">
        <f t="shared" si="6"/>
        <v>2244646.6599999997</v>
      </c>
      <c r="M22"/>
    </row>
    <row r="23" spans="1:13" ht="17.25" customHeight="1">
      <c r="A23" s="27" t="s">
        <v>24</v>
      </c>
      <c r="B23" s="33">
        <v>1183.52</v>
      </c>
      <c r="C23" s="33">
        <v>8453.94</v>
      </c>
      <c r="D23" s="33">
        <v>44929.65</v>
      </c>
      <c r="E23" s="33">
        <v>28774.57</v>
      </c>
      <c r="F23" s="33">
        <v>34948.16</v>
      </c>
      <c r="G23" s="33">
        <v>17789.33</v>
      </c>
      <c r="H23" s="33">
        <v>9736.62</v>
      </c>
      <c r="I23" s="33">
        <v>9340.94</v>
      </c>
      <c r="J23" s="33">
        <v>10318.78</v>
      </c>
      <c r="K23" s="33">
        <v>19207.85</v>
      </c>
      <c r="L23" s="33">
        <f t="shared" si="6"/>
        <v>184683.36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419.34</v>
      </c>
      <c r="D26" s="33">
        <v>1424.12</v>
      </c>
      <c r="E26" s="33">
        <v>1135.48</v>
      </c>
      <c r="F26" s="33">
        <v>1219.89</v>
      </c>
      <c r="G26" s="33">
        <v>593.61</v>
      </c>
      <c r="H26" s="33">
        <v>337.65</v>
      </c>
      <c r="I26" s="33">
        <v>476.52</v>
      </c>
      <c r="J26" s="33">
        <v>430.23</v>
      </c>
      <c r="K26" s="33">
        <v>751.54</v>
      </c>
      <c r="L26" s="33">
        <f t="shared" si="6"/>
        <v>7425.559999999999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-120880.19</v>
      </c>
      <c r="C32" s="33">
        <f t="shared" si="8"/>
        <v>-14009.6</v>
      </c>
      <c r="D32" s="33">
        <f t="shared" si="8"/>
        <v>-47850</v>
      </c>
      <c r="E32" s="33">
        <f t="shared" si="8"/>
        <v>-796796.52</v>
      </c>
      <c r="F32" s="33">
        <f t="shared" si="8"/>
        <v>-33550</v>
      </c>
      <c r="G32" s="33">
        <f t="shared" si="8"/>
        <v>-19566.8</v>
      </c>
      <c r="H32" s="33">
        <f t="shared" si="8"/>
        <v>-15758.05</v>
      </c>
      <c r="I32" s="33">
        <f t="shared" si="8"/>
        <v>-326365.2</v>
      </c>
      <c r="J32" s="33">
        <f t="shared" si="8"/>
        <v>-9944</v>
      </c>
      <c r="K32" s="33">
        <f t="shared" si="8"/>
        <v>-26034.8</v>
      </c>
      <c r="L32" s="33">
        <f aca="true" t="shared" si="9" ref="L32:L39">SUM(B32:K32)</f>
        <v>-1410755.1600000001</v>
      </c>
      <c r="M32"/>
    </row>
    <row r="33" spans="1:13" ht="18.75" customHeight="1">
      <c r="A33" s="27" t="s">
        <v>28</v>
      </c>
      <c r="B33" s="33">
        <f>B34+B35+B36+B37</f>
        <v>-14009.6</v>
      </c>
      <c r="C33" s="33">
        <f aca="true" t="shared" si="10" ref="C33:K33">C34+C35+C36+C37</f>
        <v>-14009.6</v>
      </c>
      <c r="D33" s="33">
        <f t="shared" si="10"/>
        <v>-47850</v>
      </c>
      <c r="E33" s="33">
        <f t="shared" si="10"/>
        <v>-35028.4</v>
      </c>
      <c r="F33" s="33">
        <f t="shared" si="10"/>
        <v>-33550</v>
      </c>
      <c r="G33" s="33">
        <f t="shared" si="10"/>
        <v>-19566.8</v>
      </c>
      <c r="H33" s="33">
        <f t="shared" si="10"/>
        <v>-9160.8</v>
      </c>
      <c r="I33" s="33">
        <f t="shared" si="10"/>
        <v>-11365.2</v>
      </c>
      <c r="J33" s="33">
        <f t="shared" si="10"/>
        <v>-9944</v>
      </c>
      <c r="K33" s="33">
        <f t="shared" si="10"/>
        <v>-26034.8</v>
      </c>
      <c r="L33" s="33">
        <f t="shared" si="9"/>
        <v>-220519.19999999998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-14009.6</v>
      </c>
      <c r="C34" s="33">
        <f t="shared" si="11"/>
        <v>-14009.6</v>
      </c>
      <c r="D34" s="33">
        <f t="shared" si="11"/>
        <v>-47850</v>
      </c>
      <c r="E34" s="33">
        <f t="shared" si="11"/>
        <v>-35028.4</v>
      </c>
      <c r="F34" s="33">
        <f t="shared" si="11"/>
        <v>-33550</v>
      </c>
      <c r="G34" s="33">
        <f t="shared" si="11"/>
        <v>-19566.8</v>
      </c>
      <c r="H34" s="33">
        <f t="shared" si="11"/>
        <v>-9160.8</v>
      </c>
      <c r="I34" s="33">
        <f t="shared" si="11"/>
        <v>-11365.2</v>
      </c>
      <c r="J34" s="33">
        <f t="shared" si="11"/>
        <v>-9944</v>
      </c>
      <c r="K34" s="33">
        <f t="shared" si="11"/>
        <v>-26034.8</v>
      </c>
      <c r="L34" s="33">
        <f t="shared" si="9"/>
        <v>-220519.19999999998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449394.60000000015</v>
      </c>
      <c r="C56" s="41">
        <f t="shared" si="16"/>
        <v>361335.78</v>
      </c>
      <c r="D56" s="41">
        <f t="shared" si="16"/>
        <v>1228540.8</v>
      </c>
      <c r="E56" s="41">
        <f t="shared" si="16"/>
        <v>220106.11999999988</v>
      </c>
      <c r="F56" s="41">
        <f t="shared" si="16"/>
        <v>1060002.9799999997</v>
      </c>
      <c r="G56" s="41">
        <f t="shared" si="16"/>
        <v>512648.74000000005</v>
      </c>
      <c r="H56" s="41">
        <f t="shared" si="16"/>
        <v>287971.72</v>
      </c>
      <c r="I56" s="41">
        <f t="shared" si="16"/>
        <v>100669.40999999997</v>
      </c>
      <c r="J56" s="41">
        <f t="shared" si="16"/>
        <v>375703.98</v>
      </c>
      <c r="K56" s="41">
        <f t="shared" si="16"/>
        <v>647730.83</v>
      </c>
      <c r="L56" s="42">
        <f t="shared" si="14"/>
        <v>5244104.959999999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449394.6</v>
      </c>
      <c r="C62" s="41">
        <f aca="true" t="shared" si="18" ref="C62:J62">SUM(C63:C74)</f>
        <v>361335.78</v>
      </c>
      <c r="D62" s="41">
        <f t="shared" si="18"/>
        <v>1228540.7981816991</v>
      </c>
      <c r="E62" s="41">
        <f t="shared" si="18"/>
        <v>220106.11690513592</v>
      </c>
      <c r="F62" s="41">
        <f t="shared" si="18"/>
        <v>1060002.9755447668</v>
      </c>
      <c r="G62" s="41">
        <f t="shared" si="18"/>
        <v>512648.737852276</v>
      </c>
      <c r="H62" s="41">
        <f t="shared" si="18"/>
        <v>287971.7231351582</v>
      </c>
      <c r="I62" s="41">
        <f>SUM(I63:I79)</f>
        <v>100669.41384126496</v>
      </c>
      <c r="J62" s="41">
        <f t="shared" si="18"/>
        <v>375703.98242548795</v>
      </c>
      <c r="K62" s="41">
        <f>SUM(K63:K76)</f>
        <v>647730.8300000001</v>
      </c>
      <c r="L62" s="46">
        <f>SUM(B62:K62)</f>
        <v>5244104.957885789</v>
      </c>
      <c r="M62" s="40"/>
    </row>
    <row r="63" spans="1:13" ht="18.75" customHeight="1">
      <c r="A63" s="47" t="s">
        <v>46</v>
      </c>
      <c r="B63" s="48">
        <v>449394.6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449394.6</v>
      </c>
      <c r="M63"/>
    </row>
    <row r="64" spans="1:13" ht="18.75" customHeight="1">
      <c r="A64" s="47" t="s">
        <v>55</v>
      </c>
      <c r="B64" s="17">
        <v>0</v>
      </c>
      <c r="C64" s="48">
        <v>316494.01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316494.01</v>
      </c>
      <c r="M64"/>
    </row>
    <row r="65" spans="1:13" ht="18.75" customHeight="1">
      <c r="A65" s="47" t="s">
        <v>56</v>
      </c>
      <c r="B65" s="17">
        <v>0</v>
      </c>
      <c r="C65" s="48">
        <v>44841.77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44841.77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1228540.7981816991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1228540.7981816991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220106.11690513592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220106.11690513592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1060002.9755447668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1060002.9755447668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512648.737852276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512648.737852276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287971.7231351582</v>
      </c>
      <c r="I70" s="17">
        <v>0</v>
      </c>
      <c r="J70" s="17">
        <v>0</v>
      </c>
      <c r="K70" s="17">
        <v>0</v>
      </c>
      <c r="L70" s="46">
        <f t="shared" si="19"/>
        <v>287971.7231351582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100669.41384126496</v>
      </c>
      <c r="J71" s="17">
        <v>0</v>
      </c>
      <c r="K71" s="17">
        <v>0</v>
      </c>
      <c r="L71" s="46">
        <f t="shared" si="19"/>
        <v>100669.41384126496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375703.98242548795</v>
      </c>
      <c r="K72" s="17">
        <v>0</v>
      </c>
      <c r="L72" s="46">
        <f t="shared" si="19"/>
        <v>375703.98242548795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367846.34</v>
      </c>
      <c r="L73" s="46">
        <f t="shared" si="19"/>
        <v>367846.34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279884.49</v>
      </c>
      <c r="L74" s="46">
        <f t="shared" si="19"/>
        <v>279884.49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2023-10-19T18:32:37Z</dcterms:modified>
  <cp:category/>
  <cp:version/>
  <cp:contentType/>
  <cp:contentStatus/>
</cp:coreProperties>
</file>