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<sst xmlns="http://schemas.openxmlformats.org/spreadsheetml/2006/main" count="88" uniqueCount="87">
  <si>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</si>
  <si>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</si>
  <si>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</si>
  <si>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</si>
  <si>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</si>
  <si>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</si>
  <si>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</si>
  <si>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</si>
  <si>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</si>
  <si>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</si>
  <si>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</si>
  <si>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</si>
  <si>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</si>
  <si>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</si>
  <si>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</si>
  <si>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</si>
  <si>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</si>
  <si>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</si>
  <si>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</si>
  <si>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</si>
  <si>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</si>
  <si>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</si>
  <si>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</si>
  <si>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</si>
  <si>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</si>
  <si>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</si>
  <si>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</si>
  <si>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</si>
  <si>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</si>
  <si>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</si>
  <si>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</si>
  <si>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</si>
  <si>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</si>
  <si>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</si>
  <si>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</si>
  <si>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</si>
  <si>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</si>
  <si>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</si>
  <si>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</si>
  <si>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</si>
  <si>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</si>
  <si>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</si>
  <si>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</si>
  <si>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</si>
  <si>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</si>
  <si>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</si>
  <si>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</si>
  <si>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</si>
  <si>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</si>
  <si>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</si>
  <si>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</si>
  <si>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</si>
  <si>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</si>
  <si>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</si>
  <si>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</si>
  <si>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</si>
  <si>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</si>
  <si>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</si>
  <si>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</si>
  <si>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</si>
  <si>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</si>
  <si>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</si>
  <si>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</si>
  <si>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</si>
  <si>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</si>
  <si>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</si>
  <si>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</si>
  <si>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</si>
  <si>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</si>
  <si>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</si>
  <si>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</si>
  <si>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</si>
  <si>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</si>
  <si>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</si>
  <si>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</si>
  <si>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</si>
  <si>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</si>
  <si>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</si>
  <si>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</si>
  <si>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</si>
  <si>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</si>
  <si>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</si>
  <si>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13/10/23 - VENCIMENTO 20/10/23</t>
  </si>
  <si>
    <t>4. Remuneração Bruta do Operador (4.1 + 4.2 + 4.3 + 4.4 + 4.5 + 4.6 + 4.9)</t>
  </si>
  <si>
    <t>4.9. Remuneração Veículos Elétricos</t>
  </si>
  <si>
    <t>5.3. Revisão de Remuneração pelo Transporte Coletivo ¹</t>
  </si>
  <si>
    <t>¹ Energia para tração agosto e setembro.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</si>
</sst>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61752</v>
      </c>
      <c r="C7" s="10">
        <f aca="true" t="shared" si="0" ref="C7:K7">C8+C11</f>
        <v>74857</v>
      </c>
      <c r="D7" s="10">
        <f t="shared" si="0"/>
        <v>236068</v>
      </c>
      <c r="E7" s="10">
        <f t="shared" si="0"/>
        <v>191953</v>
      </c>
      <c r="F7" s="10">
        <f t="shared" si="0"/>
        <v>204660</v>
      </c>
      <c r="G7" s="10">
        <f t="shared" si="0"/>
        <v>104266</v>
      </c>
      <c r="H7" s="10">
        <f t="shared" si="0"/>
        <v>60242</v>
      </c>
      <c r="I7" s="10">
        <f t="shared" si="0"/>
        <v>90699</v>
      </c>
      <c r="J7" s="10">
        <f t="shared" si="0"/>
        <v>82367</v>
      </c>
      <c r="K7" s="10">
        <f t="shared" si="0"/>
        <v>162548</v>
      </c>
      <c r="L7" s="10">
        <f aca="true" t="shared" si="1" ref="L7:L13">SUM(B7:K7)</f>
        <v>1269412</v>
      </c>
      <c r="M7" s="11"/>
    </row>
    <row r="8" spans="1:13" ht="17.25" customHeight="1">
      <c r="A8" s="12" t="s">
        <v>80</v>
      </c>
      <c r="B8" s="13">
        <f>B9+B10</f>
        <v>3893</v>
      </c>
      <c r="C8" s="13">
        <f aca="true" t="shared" si="2" ref="C8:K8">C9+C10</f>
        <v>4036</v>
      </c>
      <c r="D8" s="13">
        <f t="shared" si="2"/>
        <v>12983</v>
      </c>
      <c r="E8" s="13">
        <f t="shared" si="2"/>
        <v>9142</v>
      </c>
      <c r="F8" s="13">
        <f t="shared" si="2"/>
        <v>9159</v>
      </c>
      <c r="G8" s="13">
        <f t="shared" si="2"/>
        <v>6293</v>
      </c>
      <c r="H8" s="13">
        <f t="shared" si="2"/>
        <v>3190</v>
      </c>
      <c r="I8" s="13">
        <f t="shared" si="2"/>
        <v>3479</v>
      </c>
      <c r="J8" s="13">
        <f t="shared" si="2"/>
        <v>4157</v>
      </c>
      <c r="K8" s="13">
        <f t="shared" si="2"/>
        <v>8101</v>
      </c>
      <c r="L8" s="13">
        <f t="shared" si="1"/>
        <v>64433</v>
      </c>
      <c r="M8"/>
    </row>
    <row r="9" spans="1:13" ht="17.25" customHeight="1">
      <c r="A9" s="14" t="s">
        <v>18</v>
      </c>
      <c r="B9" s="15">
        <v>3888</v>
      </c>
      <c r="C9" s="15">
        <v>4036</v>
      </c>
      <c r="D9" s="15">
        <v>12983</v>
      </c>
      <c r="E9" s="15">
        <v>9142</v>
      </c>
      <c r="F9" s="15">
        <v>9159</v>
      </c>
      <c r="G9" s="15">
        <v>6293</v>
      </c>
      <c r="H9" s="15">
        <v>3128</v>
      </c>
      <c r="I9" s="15">
        <v>3479</v>
      </c>
      <c r="J9" s="15">
        <v>4157</v>
      </c>
      <c r="K9" s="15">
        <v>8101</v>
      </c>
      <c r="L9" s="13">
        <f t="shared" si="1"/>
        <v>64366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62</v>
      </c>
      <c r="I10" s="15">
        <v>0</v>
      </c>
      <c r="J10" s="15">
        <v>0</v>
      </c>
      <c r="K10" s="15">
        <v>0</v>
      </c>
      <c r="L10" s="13">
        <f t="shared" si="1"/>
        <v>67</v>
      </c>
      <c r="M10"/>
    </row>
    <row r="11" spans="1:13" ht="17.25" customHeight="1">
      <c r="A11" s="12" t="s">
        <v>69</v>
      </c>
      <c r="B11" s="15">
        <v>57859</v>
      </c>
      <c r="C11" s="15">
        <v>70821</v>
      </c>
      <c r="D11" s="15">
        <v>223085</v>
      </c>
      <c r="E11" s="15">
        <v>182811</v>
      </c>
      <c r="F11" s="15">
        <v>195501</v>
      </c>
      <c r="G11" s="15">
        <v>97973</v>
      </c>
      <c r="H11" s="15">
        <v>57052</v>
      </c>
      <c r="I11" s="15">
        <v>87220</v>
      </c>
      <c r="J11" s="15">
        <v>78210</v>
      </c>
      <c r="K11" s="15">
        <v>154447</v>
      </c>
      <c r="L11" s="13">
        <f t="shared" si="1"/>
        <v>1204979</v>
      </c>
      <c r="M11" s="60"/>
    </row>
    <row r="12" spans="1:13" ht="17.25" customHeight="1">
      <c r="A12" s="14" t="s">
        <v>81</v>
      </c>
      <c r="B12" s="15">
        <v>6974</v>
      </c>
      <c r="C12" s="15">
        <v>5625</v>
      </c>
      <c r="D12" s="15">
        <v>19888</v>
      </c>
      <c r="E12" s="15">
        <v>19533</v>
      </c>
      <c r="F12" s="15">
        <v>17531</v>
      </c>
      <c r="G12" s="15">
        <v>9832</v>
      </c>
      <c r="H12" s="15">
        <v>5272</v>
      </c>
      <c r="I12" s="15">
        <v>4726</v>
      </c>
      <c r="J12" s="15">
        <v>6183</v>
      </c>
      <c r="K12" s="15">
        <v>10366</v>
      </c>
      <c r="L12" s="13">
        <f t="shared" si="1"/>
        <v>105930</v>
      </c>
      <c r="M12" s="60"/>
    </row>
    <row r="13" spans="1:13" ht="17.25" customHeight="1">
      <c r="A13" s="14" t="s">
        <v>70</v>
      </c>
      <c r="B13" s="15">
        <f>+B11-B12</f>
        <v>50885</v>
      </c>
      <c r="C13" s="15">
        <f aca="true" t="shared" si="3" ref="C13:K13">+C11-C12</f>
        <v>65196</v>
      </c>
      <c r="D13" s="15">
        <f t="shared" si="3"/>
        <v>203197</v>
      </c>
      <c r="E13" s="15">
        <f t="shared" si="3"/>
        <v>163278</v>
      </c>
      <c r="F13" s="15">
        <f t="shared" si="3"/>
        <v>177970</v>
      </c>
      <c r="G13" s="15">
        <f t="shared" si="3"/>
        <v>88141</v>
      </c>
      <c r="H13" s="15">
        <f t="shared" si="3"/>
        <v>51780</v>
      </c>
      <c r="I13" s="15">
        <f t="shared" si="3"/>
        <v>82494</v>
      </c>
      <c r="J13" s="15">
        <f t="shared" si="3"/>
        <v>72027</v>
      </c>
      <c r="K13" s="15">
        <f t="shared" si="3"/>
        <v>144081</v>
      </c>
      <c r="L13" s="13">
        <f t="shared" si="1"/>
        <v>1099049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1.662865121774306</v>
      </c>
      <c r="C18" s="22">
        <v>1.656811475986896</v>
      </c>
      <c r="D18" s="22">
        <v>1.444588908671964</v>
      </c>
      <c r="E18" s="22">
        <v>1.450478285079237</v>
      </c>
      <c r="F18" s="22">
        <v>1.544703473486083</v>
      </c>
      <c r="G18" s="22">
        <v>1.661671546070539</v>
      </c>
      <c r="H18" s="22">
        <v>1.501622592119398</v>
      </c>
      <c r="I18" s="22">
        <v>1.504588834765228</v>
      </c>
      <c r="J18" s="22">
        <v>1.868834532583148</v>
      </c>
      <c r="K18" s="22">
        <v>1.466958995418631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SUM(B21:B29)</f>
        <v>788665.7700000001</v>
      </c>
      <c r="C20" s="25">
        <f aca="true" t="shared" si="4" ref="C20:K20">SUM(C21:C29)</f>
        <v>526120.13</v>
      </c>
      <c r="D20" s="25">
        <f t="shared" si="4"/>
        <v>1735986.4200000002</v>
      </c>
      <c r="E20" s="25">
        <f t="shared" si="4"/>
        <v>1425869.4899999998</v>
      </c>
      <c r="F20" s="25">
        <f t="shared" si="4"/>
        <v>1450373.8800000001</v>
      </c>
      <c r="G20" s="25">
        <f t="shared" si="4"/>
        <v>870468.7</v>
      </c>
      <c r="H20" s="25">
        <f t="shared" si="4"/>
        <v>502164.4799999999</v>
      </c>
      <c r="I20" s="25">
        <f t="shared" si="4"/>
        <v>618375.08</v>
      </c>
      <c r="J20" s="25">
        <f t="shared" si="4"/>
        <v>758230.86</v>
      </c>
      <c r="K20" s="25">
        <f t="shared" si="4"/>
        <v>956888.0000000001</v>
      </c>
      <c r="L20" s="25">
        <f>SUM(B20:K20)</f>
        <v>9633142.81</v>
      </c>
      <c r="M20"/>
    </row>
    <row r="21" spans="1:13" ht="17.25" customHeight="1">
      <c r="A21" s="26" t="s">
        <v>22</v>
      </c>
      <c r="B21" s="56">
        <f>ROUND((B15+B16)*B7,2)</f>
        <v>452450.73</v>
      </c>
      <c r="C21" s="56">
        <f aca="true" t="shared" si="5" ref="C21:K21">ROUND((C15+C16)*C7,2)</f>
        <v>308807.58</v>
      </c>
      <c r="D21" s="56">
        <f t="shared" si="5"/>
        <v>1159070.27</v>
      </c>
      <c r="E21" s="56">
        <f t="shared" si="5"/>
        <v>954659.05</v>
      </c>
      <c r="F21" s="56">
        <f t="shared" si="5"/>
        <v>899357.9</v>
      </c>
      <c r="G21" s="56">
        <f t="shared" si="5"/>
        <v>503802.89</v>
      </c>
      <c r="H21" s="56">
        <f t="shared" si="5"/>
        <v>320638.05</v>
      </c>
      <c r="I21" s="56">
        <f t="shared" si="5"/>
        <v>400245.62</v>
      </c>
      <c r="J21" s="56">
        <f t="shared" si="5"/>
        <v>391457.4</v>
      </c>
      <c r="K21" s="56">
        <f t="shared" si="5"/>
        <v>630848.79</v>
      </c>
      <c r="L21" s="33">
        <f aca="true" t="shared" si="6" ref="L21:L29">SUM(B21:K21)</f>
        <v>6021338.28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299913.81</v>
      </c>
      <c r="C22" s="33">
        <f t="shared" si="7"/>
        <v>202828.36</v>
      </c>
      <c r="D22" s="33">
        <f t="shared" si="7"/>
        <v>515309.79</v>
      </c>
      <c r="E22" s="33">
        <f t="shared" si="7"/>
        <v>430053.17</v>
      </c>
      <c r="F22" s="33">
        <f t="shared" si="7"/>
        <v>489883.37</v>
      </c>
      <c r="G22" s="33">
        <f t="shared" si="7"/>
        <v>333352.04</v>
      </c>
      <c r="H22" s="33">
        <f t="shared" si="7"/>
        <v>160839.29</v>
      </c>
      <c r="I22" s="33">
        <f t="shared" si="7"/>
        <v>201959.47</v>
      </c>
      <c r="J22" s="33">
        <f t="shared" si="7"/>
        <v>340111.71</v>
      </c>
      <c r="K22" s="33">
        <f t="shared" si="7"/>
        <v>294580.52</v>
      </c>
      <c r="L22" s="33">
        <f t="shared" si="6"/>
        <v>3268831.5300000003</v>
      </c>
      <c r="M22"/>
    </row>
    <row r="23" spans="1:13" ht="17.25" customHeight="1">
      <c r="A23" s="27" t="s">
        <v>24</v>
      </c>
      <c r="B23" s="33">
        <v>2282.38</v>
      </c>
      <c r="C23" s="33">
        <v>11934.97</v>
      </c>
      <c r="D23" s="33">
        <v>55493.36</v>
      </c>
      <c r="E23" s="33">
        <v>35572.71</v>
      </c>
      <c r="F23" s="33">
        <v>55446.81</v>
      </c>
      <c r="G23" s="33">
        <v>32078.26</v>
      </c>
      <c r="H23" s="33">
        <v>18184.26</v>
      </c>
      <c r="I23" s="33">
        <v>13488.57</v>
      </c>
      <c r="J23" s="33">
        <v>22016.32</v>
      </c>
      <c r="K23" s="33">
        <v>26480.29</v>
      </c>
      <c r="L23" s="33">
        <f t="shared" si="6"/>
        <v>272977.93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631.73</v>
      </c>
      <c r="C26" s="33">
        <v>422.06</v>
      </c>
      <c r="D26" s="33">
        <v>1391.44</v>
      </c>
      <c r="E26" s="33">
        <v>1140.93</v>
      </c>
      <c r="F26" s="33">
        <v>1162.71</v>
      </c>
      <c r="G26" s="33">
        <v>697.08</v>
      </c>
      <c r="H26" s="33">
        <v>403</v>
      </c>
      <c r="I26" s="33">
        <v>495.58</v>
      </c>
      <c r="J26" s="33">
        <v>607.22</v>
      </c>
      <c r="K26" s="33">
        <v>765.16</v>
      </c>
      <c r="L26" s="33">
        <f t="shared" si="6"/>
        <v>7716.91</v>
      </c>
      <c r="M26" s="60"/>
    </row>
    <row r="27" spans="1:13" ht="17.25" customHeight="1">
      <c r="A27" s="27" t="s">
        <v>73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375.03</v>
      </c>
      <c r="H27" s="33">
        <v>224.92</v>
      </c>
      <c r="I27" s="33">
        <v>283.54</v>
      </c>
      <c r="J27" s="33">
        <v>341.7</v>
      </c>
      <c r="K27" s="33">
        <v>460.78</v>
      </c>
      <c r="L27" s="33">
        <f t="shared" si="6"/>
        <v>4354.849999999999</v>
      </c>
      <c r="M27" s="60"/>
    </row>
    <row r="28" spans="1:13" ht="17.25" customHeight="1">
      <c r="A28" s="27" t="s">
        <v>74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104.91</v>
      </c>
      <c r="I28" s="33">
        <v>132.25</v>
      </c>
      <c r="J28" s="33">
        <v>156.41</v>
      </c>
      <c r="K28" s="33">
        <v>212.36</v>
      </c>
      <c r="L28" s="33">
        <f t="shared" si="6"/>
        <v>1998.9700000000003</v>
      </c>
      <c r="M28" s="60"/>
    </row>
    <row r="29" spans="1:13" ht="17.25" customHeight="1">
      <c r="A29" s="27" t="s">
        <v>84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-602957.52</v>
      </c>
      <c r="C32" s="33">
        <f t="shared" si="8"/>
        <v>-21896.97</v>
      </c>
      <c r="D32" s="33">
        <f t="shared" si="8"/>
        <v>-57125.2</v>
      </c>
      <c r="E32" s="33">
        <f t="shared" si="8"/>
        <v>377007.0799999999</v>
      </c>
      <c r="F32" s="33">
        <f t="shared" si="8"/>
        <v>-40299.6</v>
      </c>
      <c r="G32" s="33">
        <f t="shared" si="8"/>
        <v>-27689.2</v>
      </c>
      <c r="H32" s="33">
        <f t="shared" si="8"/>
        <v>-26683.4</v>
      </c>
      <c r="I32" s="33">
        <f t="shared" si="8"/>
        <v>198619.57</v>
      </c>
      <c r="J32" s="33">
        <f t="shared" si="8"/>
        <v>-18290.8</v>
      </c>
      <c r="K32" s="33">
        <f t="shared" si="8"/>
        <v>-47689.04</v>
      </c>
      <c r="L32" s="33">
        <f aca="true" t="shared" si="9" ref="L32:L39">SUM(B32:K32)</f>
        <v>-267005.08</v>
      </c>
      <c r="M32"/>
    </row>
    <row r="33" spans="1:13" ht="18.75" customHeight="1">
      <c r="A33" s="27" t="s">
        <v>28</v>
      </c>
      <c r="B33" s="33">
        <f>B34+B35+B36+B37</f>
        <v>-17107.2</v>
      </c>
      <c r="C33" s="33">
        <f aca="true" t="shared" si="10" ref="C33:K33">C34+C35+C36+C37</f>
        <v>-17758.4</v>
      </c>
      <c r="D33" s="33">
        <f t="shared" si="10"/>
        <v>-57125.2</v>
      </c>
      <c r="E33" s="33">
        <f t="shared" si="10"/>
        <v>-40224.8</v>
      </c>
      <c r="F33" s="33">
        <f t="shared" si="10"/>
        <v>-40299.6</v>
      </c>
      <c r="G33" s="33">
        <f t="shared" si="10"/>
        <v>-27689.2</v>
      </c>
      <c r="H33" s="33">
        <f t="shared" si="10"/>
        <v>-13763.2</v>
      </c>
      <c r="I33" s="33">
        <f t="shared" si="10"/>
        <v>-21880.43</v>
      </c>
      <c r="J33" s="33">
        <f t="shared" si="10"/>
        <v>-18290.8</v>
      </c>
      <c r="K33" s="33">
        <f t="shared" si="10"/>
        <v>-35644.4</v>
      </c>
      <c r="L33" s="33">
        <f t="shared" si="9"/>
        <v>-289783.23000000004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-17107.2</v>
      </c>
      <c r="C34" s="33">
        <f t="shared" si="11"/>
        <v>-17758.4</v>
      </c>
      <c r="D34" s="33">
        <f t="shared" si="11"/>
        <v>-57125.2</v>
      </c>
      <c r="E34" s="33">
        <f t="shared" si="11"/>
        <v>-40224.8</v>
      </c>
      <c r="F34" s="33">
        <f t="shared" si="11"/>
        <v>-40299.6</v>
      </c>
      <c r="G34" s="33">
        <f t="shared" si="11"/>
        <v>-27689.2</v>
      </c>
      <c r="H34" s="33">
        <f t="shared" si="11"/>
        <v>-13763.2</v>
      </c>
      <c r="I34" s="33">
        <f t="shared" si="11"/>
        <v>-15307.6</v>
      </c>
      <c r="J34" s="33">
        <f t="shared" si="11"/>
        <v>-18290.8</v>
      </c>
      <c r="K34" s="33">
        <f t="shared" si="11"/>
        <v>-35644.4</v>
      </c>
      <c r="L34" s="33">
        <f t="shared" si="9"/>
        <v>-283210.4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-6572.83</v>
      </c>
      <c r="J37" s="17">
        <v>0</v>
      </c>
      <c r="K37" s="17">
        <v>0</v>
      </c>
      <c r="L37" s="33">
        <f t="shared" si="9"/>
        <v>-6572.83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-4138.57</v>
      </c>
      <c r="D38" s="38">
        <f t="shared" si="12"/>
        <v>0</v>
      </c>
      <c r="E38" s="38">
        <f t="shared" si="12"/>
        <v>417231.8799999999</v>
      </c>
      <c r="F38" s="38">
        <f t="shared" si="12"/>
        <v>0</v>
      </c>
      <c r="G38" s="38">
        <f t="shared" si="12"/>
        <v>0</v>
      </c>
      <c r="H38" s="38">
        <f t="shared" si="12"/>
        <v>-12920.2</v>
      </c>
      <c r="I38" s="38">
        <f t="shared" si="12"/>
        <v>220500</v>
      </c>
      <c r="J38" s="38">
        <f t="shared" si="12"/>
        <v>0</v>
      </c>
      <c r="K38" s="38">
        <f t="shared" si="12"/>
        <v>-12044.64</v>
      </c>
      <c r="L38" s="33">
        <f t="shared" si="9"/>
        <v>501757.87999999983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-4138.57</v>
      </c>
      <c r="D42" s="17">
        <v>0</v>
      </c>
      <c r="E42" s="17">
        <v>0</v>
      </c>
      <c r="F42" s="17">
        <v>0</v>
      </c>
      <c r="G42" s="17">
        <v>0</v>
      </c>
      <c r="H42" s="17">
        <v>-6322.95</v>
      </c>
      <c r="I42" s="17">
        <v>0</v>
      </c>
      <c r="J42" s="17">
        <v>0</v>
      </c>
      <c r="K42" s="17">
        <v>-12044.64</v>
      </c>
      <c r="L42" s="30">
        <f aca="true" t="shared" si="13" ref="L42:L49">SUM(B42:K42)</f>
        <v>-22506.16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85</v>
      </c>
      <c r="B51" s="17">
        <v>-478979.73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-478979.73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185708.25000000012</v>
      </c>
      <c r="C56" s="41">
        <f t="shared" si="16"/>
        <v>504223.16000000003</v>
      </c>
      <c r="D56" s="41">
        <f t="shared" si="16"/>
        <v>1678861.2200000002</v>
      </c>
      <c r="E56" s="41">
        <f t="shared" si="16"/>
        <v>1802876.5699999996</v>
      </c>
      <c r="F56" s="41">
        <f t="shared" si="16"/>
        <v>1410074.28</v>
      </c>
      <c r="G56" s="41">
        <f t="shared" si="16"/>
        <v>842779.5</v>
      </c>
      <c r="H56" s="41">
        <f t="shared" si="16"/>
        <v>475481.0799999999</v>
      </c>
      <c r="I56" s="41">
        <f t="shared" si="16"/>
        <v>816994.6499999999</v>
      </c>
      <c r="J56" s="41">
        <f t="shared" si="16"/>
        <v>739940.0599999999</v>
      </c>
      <c r="K56" s="41">
        <f t="shared" si="16"/>
        <v>909198.9600000001</v>
      </c>
      <c r="L56" s="42">
        <f t="shared" si="14"/>
        <v>9366137.730000002</v>
      </c>
      <c r="M56" s="55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185708.25</v>
      </c>
      <c r="C62" s="41">
        <f aca="true" t="shared" si="18" ref="C62:J62">SUM(C63:C74)</f>
        <v>504223.16</v>
      </c>
      <c r="D62" s="41">
        <f t="shared" si="18"/>
        <v>1678861.2163300072</v>
      </c>
      <c r="E62" s="41">
        <f t="shared" si="18"/>
        <v>1802876.5716037285</v>
      </c>
      <c r="F62" s="41">
        <f t="shared" si="18"/>
        <v>1410074.28195973</v>
      </c>
      <c r="G62" s="41">
        <f t="shared" si="18"/>
        <v>842779.4971055681</v>
      </c>
      <c r="H62" s="41">
        <f t="shared" si="18"/>
        <v>475481.0797668889</v>
      </c>
      <c r="I62" s="41">
        <f>SUM(I63:I79)</f>
        <v>816994.650989579</v>
      </c>
      <c r="J62" s="41">
        <f t="shared" si="18"/>
        <v>739940.0571226658</v>
      </c>
      <c r="K62" s="41">
        <f>SUM(K63:K76)</f>
        <v>909198.96</v>
      </c>
      <c r="L62" s="46">
        <f>SUM(B62:K62)</f>
        <v>9366137.724878166</v>
      </c>
      <c r="M62" s="40"/>
    </row>
    <row r="63" spans="1:13" ht="18.75" customHeight="1">
      <c r="A63" s="47" t="s">
        <v>45</v>
      </c>
      <c r="B63" s="48">
        <v>185708.25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185708.25</v>
      </c>
      <c r="M63"/>
    </row>
    <row r="64" spans="1:13" ht="18.75" customHeight="1">
      <c r="A64" s="47" t="s">
        <v>54</v>
      </c>
      <c r="B64" s="17">
        <v>0</v>
      </c>
      <c r="C64" s="48">
        <v>441699.49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441699.49</v>
      </c>
      <c r="M64"/>
    </row>
    <row r="65" spans="1:13" ht="18.75" customHeight="1">
      <c r="A65" s="47" t="s">
        <v>55</v>
      </c>
      <c r="B65" s="17">
        <v>0</v>
      </c>
      <c r="C65" s="48">
        <v>62523.67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62523.67</v>
      </c>
      <c r="M65" s="58"/>
    </row>
    <row r="66" spans="1:12" ht="18.75" customHeight="1">
      <c r="A66" s="47" t="s">
        <v>46</v>
      </c>
      <c r="B66" s="17">
        <v>0</v>
      </c>
      <c r="C66" s="17">
        <v>0</v>
      </c>
      <c r="D66" s="48">
        <v>1678861.2163300072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1678861.2163300072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48">
        <v>1802876.5716037285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1802876.5716037285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48">
        <v>1410074.28195973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1410074.28195973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842779.4971055681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842779.4971055681</v>
      </c>
    </row>
    <row r="70" spans="1:12" ht="18.75" customHeight="1">
      <c r="A70" s="47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475481.0797668889</v>
      </c>
      <c r="I70" s="17">
        <v>0</v>
      </c>
      <c r="J70" s="17">
        <v>0</v>
      </c>
      <c r="K70" s="17">
        <v>0</v>
      </c>
      <c r="L70" s="46">
        <f t="shared" si="19"/>
        <v>475481.0797668889</v>
      </c>
    </row>
    <row r="71" spans="1:12" ht="18.75" customHeight="1">
      <c r="A71" s="47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816994.650989579</v>
      </c>
      <c r="J71" s="17">
        <v>0</v>
      </c>
      <c r="K71" s="17">
        <v>0</v>
      </c>
      <c r="L71" s="46">
        <f t="shared" si="19"/>
        <v>816994.650989579</v>
      </c>
    </row>
    <row r="72" spans="1:12" ht="18.75" customHeight="1">
      <c r="A72" s="47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739940.0571226658</v>
      </c>
      <c r="K72" s="17">
        <v>0</v>
      </c>
      <c r="L72" s="46">
        <f t="shared" si="19"/>
        <v>739940.0571226658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540973.38</v>
      </c>
      <c r="L73" s="46">
        <f t="shared" si="19"/>
        <v>540973.38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368225.58</v>
      </c>
      <c r="L74" s="46">
        <f t="shared" si="19"/>
        <v>368225.58</v>
      </c>
    </row>
    <row r="75" spans="1:12" ht="18.75" customHeight="1">
      <c r="A75" s="47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65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79</v>
      </c>
      <c r="H77"/>
      <c r="I77"/>
      <c r="J77"/>
      <c r="K77"/>
    </row>
    <row r="78" spans="1:11" ht="18" customHeight="1">
      <c r="A78" s="59" t="s">
        <v>86</v>
      </c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2023-10-19T18:32:50Z</dcterms:modified>
  <cp:category/>
  <cp:version/>
  <cp:contentType/>
  <cp:contentStatus/>
</cp:coreProperties>
</file>