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<sst xmlns="http://schemas.openxmlformats.org/spreadsheetml/2006/main" count="87" uniqueCount="86">
  <si>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</si>
  <si>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</si>
  <si>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</si>
  <si>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</si>
  <si>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</si>
  <si>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</si>
  <si>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</si>
  <si>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</si>
  <si>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</si>
  <si>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</si>
  <si>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</si>
  <si>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</si>
  <si>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</si>
  <si>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</si>
  <si>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</si>
  <si>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</si>
  <si>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</si>
  <si>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</si>
  <si>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</si>
  <si>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</si>
  <si>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</si>
  <si>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</si>
  <si>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</si>
  <si>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</si>
  <si>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</si>
  <si>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</si>
  <si>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</si>
  <si>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</si>
  <si>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</si>
  <si>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</si>
  <si>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</si>
  <si>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</si>
  <si>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</si>
  <si>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</si>
  <si>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</si>
  <si>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</si>
  <si>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</si>
  <si>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</si>
  <si>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</si>
  <si>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</si>
  <si>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</si>
  <si>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</si>
  <si>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</si>
  <si>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</si>
  <si>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</si>
  <si>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</si>
  <si>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</si>
  <si>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</si>
  <si>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</si>
  <si>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</si>
  <si>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</si>
  <si>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</si>
  <si>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</si>
  <si>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</si>
  <si>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</si>
  <si>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</si>
  <si>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</si>
  <si>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</si>
  <si>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</si>
  <si>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</si>
  <si>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</si>
  <si>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</si>
  <si>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</si>
  <si>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</si>
  <si>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</si>
  <si>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</si>
  <si>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</si>
  <si>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</si>
  <si>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</si>
  <si>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</si>
  <si>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</si>
  <si>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</si>
  <si>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</si>
  <si>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</si>
  <si>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</si>
  <si>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</si>
  <si>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</si>
  <si>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</si>
  <si>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</si>
  <si>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</si>
  <si>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</si>
  <si>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</si>
  <si>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</si>
  <si>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12/10/23 - VENCIMENTO 19/10/23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</si>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</sst>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26785</v>
      </c>
      <c r="C7" s="10">
        <f aca="true" t="shared" si="0" ref="C7:K7">C8+C11</f>
        <v>34513</v>
      </c>
      <c r="D7" s="10">
        <f t="shared" si="0"/>
        <v>112621</v>
      </c>
      <c r="E7" s="10">
        <f t="shared" si="0"/>
        <v>92448</v>
      </c>
      <c r="F7" s="10">
        <f t="shared" si="0"/>
        <v>106487</v>
      </c>
      <c r="G7" s="10">
        <f t="shared" si="0"/>
        <v>47191</v>
      </c>
      <c r="H7" s="10">
        <f t="shared" si="0"/>
        <v>23629</v>
      </c>
      <c r="I7" s="10">
        <f t="shared" si="0"/>
        <v>49801</v>
      </c>
      <c r="J7" s="10">
        <f t="shared" si="0"/>
        <v>30909</v>
      </c>
      <c r="K7" s="10">
        <f t="shared" si="0"/>
        <v>82959</v>
      </c>
      <c r="L7" s="10">
        <f aca="true" t="shared" si="1" ref="L7:L13">SUM(B7:K7)</f>
        <v>607343</v>
      </c>
      <c r="M7" s="11"/>
    </row>
    <row r="8" spans="1:13" ht="17.25" customHeight="1">
      <c r="A8" s="12" t="s">
        <v>81</v>
      </c>
      <c r="B8" s="13">
        <f>B9+B10</f>
        <v>1959</v>
      </c>
      <c r="C8" s="13">
        <f aca="true" t="shared" si="2" ref="C8:K8">C9+C10</f>
        <v>2237</v>
      </c>
      <c r="D8" s="13">
        <f t="shared" si="2"/>
        <v>7339</v>
      </c>
      <c r="E8" s="13">
        <f t="shared" si="2"/>
        <v>5751</v>
      </c>
      <c r="F8" s="13">
        <f t="shared" si="2"/>
        <v>5832</v>
      </c>
      <c r="G8" s="13">
        <f t="shared" si="2"/>
        <v>3388</v>
      </c>
      <c r="H8" s="13">
        <f t="shared" si="2"/>
        <v>1588</v>
      </c>
      <c r="I8" s="13">
        <f t="shared" si="2"/>
        <v>2307</v>
      </c>
      <c r="J8" s="13">
        <f t="shared" si="2"/>
        <v>1748</v>
      </c>
      <c r="K8" s="13">
        <f t="shared" si="2"/>
        <v>4552</v>
      </c>
      <c r="L8" s="13">
        <f t="shared" si="1"/>
        <v>36701</v>
      </c>
      <c r="M8"/>
    </row>
    <row r="9" spans="1:13" ht="17.25" customHeight="1">
      <c r="A9" s="14" t="s">
        <v>18</v>
      </c>
      <c r="B9" s="15">
        <v>1959</v>
      </c>
      <c r="C9" s="15">
        <v>2237</v>
      </c>
      <c r="D9" s="15">
        <v>7339</v>
      </c>
      <c r="E9" s="15">
        <v>5751</v>
      </c>
      <c r="F9" s="15">
        <v>5832</v>
      </c>
      <c r="G9" s="15">
        <v>3388</v>
      </c>
      <c r="H9" s="15">
        <v>1557</v>
      </c>
      <c r="I9" s="15">
        <v>2307</v>
      </c>
      <c r="J9" s="15">
        <v>1748</v>
      </c>
      <c r="K9" s="15">
        <v>4552</v>
      </c>
      <c r="L9" s="13">
        <f t="shared" si="1"/>
        <v>36670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31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70</v>
      </c>
      <c r="B11" s="15">
        <v>24826</v>
      </c>
      <c r="C11" s="15">
        <v>32276</v>
      </c>
      <c r="D11" s="15">
        <v>105282</v>
      </c>
      <c r="E11" s="15">
        <v>86697</v>
      </c>
      <c r="F11" s="15">
        <v>100655</v>
      </c>
      <c r="G11" s="15">
        <v>43803</v>
      </c>
      <c r="H11" s="15">
        <v>22041</v>
      </c>
      <c r="I11" s="15">
        <v>47494</v>
      </c>
      <c r="J11" s="15">
        <v>29161</v>
      </c>
      <c r="K11" s="15">
        <v>78407</v>
      </c>
      <c r="L11" s="13">
        <f t="shared" si="1"/>
        <v>570642</v>
      </c>
      <c r="M11" s="60"/>
    </row>
    <row r="12" spans="1:13" ht="17.25" customHeight="1">
      <c r="A12" s="14" t="s">
        <v>82</v>
      </c>
      <c r="B12" s="15">
        <v>2808</v>
      </c>
      <c r="C12" s="15">
        <v>2407</v>
      </c>
      <c r="D12" s="15">
        <v>8578</v>
      </c>
      <c r="E12" s="15">
        <v>8599</v>
      </c>
      <c r="F12" s="15">
        <v>8363</v>
      </c>
      <c r="G12" s="15">
        <v>4052</v>
      </c>
      <c r="H12" s="15">
        <v>2142</v>
      </c>
      <c r="I12" s="15">
        <v>2417</v>
      </c>
      <c r="J12" s="15">
        <v>1971</v>
      </c>
      <c r="K12" s="15">
        <v>4742</v>
      </c>
      <c r="L12" s="13">
        <f t="shared" si="1"/>
        <v>46079</v>
      </c>
      <c r="M12" s="60"/>
    </row>
    <row r="13" spans="1:13" ht="17.25" customHeight="1">
      <c r="A13" s="14" t="s">
        <v>71</v>
      </c>
      <c r="B13" s="15">
        <f>+B11-B12</f>
        <v>22018</v>
      </c>
      <c r="C13" s="15">
        <f aca="true" t="shared" si="3" ref="C13:K13">+C11-C12</f>
        <v>29869</v>
      </c>
      <c r="D13" s="15">
        <f t="shared" si="3"/>
        <v>96704</v>
      </c>
      <c r="E13" s="15">
        <f t="shared" si="3"/>
        <v>78098</v>
      </c>
      <c r="F13" s="15">
        <f t="shared" si="3"/>
        <v>92292</v>
      </c>
      <c r="G13" s="15">
        <f t="shared" si="3"/>
        <v>39751</v>
      </c>
      <c r="H13" s="15">
        <f t="shared" si="3"/>
        <v>19899</v>
      </c>
      <c r="I13" s="15">
        <f t="shared" si="3"/>
        <v>45077</v>
      </c>
      <c r="J13" s="15">
        <f t="shared" si="3"/>
        <v>27190</v>
      </c>
      <c r="K13" s="15">
        <f t="shared" si="3"/>
        <v>73665</v>
      </c>
      <c r="L13" s="13">
        <f t="shared" si="1"/>
        <v>524563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1.164718916847304</v>
      </c>
      <c r="C18" s="22">
        <v>1.15753781130316</v>
      </c>
      <c r="D18" s="22">
        <v>1.053965091731392</v>
      </c>
      <c r="E18" s="22">
        <v>1.111167076578973</v>
      </c>
      <c r="F18" s="22">
        <v>1.231321381797356</v>
      </c>
      <c r="G18" s="22">
        <v>1.128912115786533</v>
      </c>
      <c r="H18" s="22">
        <v>1.200624160758771</v>
      </c>
      <c r="I18" s="22">
        <v>1.135484757185523</v>
      </c>
      <c r="J18" s="22">
        <v>1.273828839626098</v>
      </c>
      <c r="K18" s="22">
        <v>1.106627975130349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263865.64999999997</v>
      </c>
      <c r="C20" s="25">
        <f aca="true" t="shared" si="4" ref="C20:K20">SUM(C21:C29)</f>
        <v>175681.8</v>
      </c>
      <c r="D20" s="25">
        <f t="shared" si="4"/>
        <v>626046.14</v>
      </c>
      <c r="E20" s="25">
        <f t="shared" si="4"/>
        <v>547791.01</v>
      </c>
      <c r="F20" s="25">
        <f t="shared" si="4"/>
        <v>617026.2</v>
      </c>
      <c r="G20" s="25">
        <f t="shared" si="4"/>
        <v>276888.55000000005</v>
      </c>
      <c r="H20" s="25">
        <f t="shared" si="4"/>
        <v>162990.55000000002</v>
      </c>
      <c r="I20" s="25">
        <f t="shared" si="4"/>
        <v>261568.69</v>
      </c>
      <c r="J20" s="25">
        <f t="shared" si="4"/>
        <v>201515.52000000002</v>
      </c>
      <c r="K20" s="25">
        <f t="shared" si="4"/>
        <v>380237.27999999997</v>
      </c>
      <c r="L20" s="25">
        <f>SUM(B20:K20)</f>
        <v>3513611.389999999</v>
      </c>
      <c r="M20"/>
    </row>
    <row r="21" spans="1:13" ht="17.25" customHeight="1">
      <c r="A21" s="26" t="s">
        <v>22</v>
      </c>
      <c r="B21" s="56">
        <f>ROUND((B15+B16)*B7,2)</f>
        <v>196251.02</v>
      </c>
      <c r="C21" s="56">
        <f aca="true" t="shared" si="5" ref="C21:K21">ROUND((C15+C16)*C7,2)</f>
        <v>142376.48</v>
      </c>
      <c r="D21" s="56">
        <f t="shared" si="5"/>
        <v>552957.85</v>
      </c>
      <c r="E21" s="56">
        <f t="shared" si="5"/>
        <v>459780.88</v>
      </c>
      <c r="F21" s="56">
        <f t="shared" si="5"/>
        <v>467946.47</v>
      </c>
      <c r="G21" s="56">
        <f t="shared" si="5"/>
        <v>228022.19</v>
      </c>
      <c r="H21" s="56">
        <f t="shared" si="5"/>
        <v>125765.35</v>
      </c>
      <c r="I21" s="56">
        <f t="shared" si="5"/>
        <v>219766.83</v>
      </c>
      <c r="J21" s="56">
        <f t="shared" si="5"/>
        <v>146898.11</v>
      </c>
      <c r="K21" s="56">
        <f t="shared" si="5"/>
        <v>321963.88</v>
      </c>
      <c r="L21" s="33">
        <f aca="true" t="shared" si="6" ref="L21:L29">SUM(B21:K21)</f>
        <v>2861729.0599999996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32326.26</v>
      </c>
      <c r="C22" s="33">
        <f t="shared" si="7"/>
        <v>22429.68</v>
      </c>
      <c r="D22" s="33">
        <f t="shared" si="7"/>
        <v>29840.42</v>
      </c>
      <c r="E22" s="33">
        <f t="shared" si="7"/>
        <v>51112.5</v>
      </c>
      <c r="F22" s="33">
        <f t="shared" si="7"/>
        <v>108246.02</v>
      </c>
      <c r="G22" s="33">
        <f t="shared" si="7"/>
        <v>29394.82</v>
      </c>
      <c r="H22" s="33">
        <f t="shared" si="7"/>
        <v>25231.57</v>
      </c>
      <c r="I22" s="33">
        <f t="shared" si="7"/>
        <v>29775.06</v>
      </c>
      <c r="J22" s="33">
        <f t="shared" si="7"/>
        <v>40224.94</v>
      </c>
      <c r="K22" s="33">
        <f t="shared" si="7"/>
        <v>34330.36</v>
      </c>
      <c r="L22" s="33">
        <f t="shared" si="6"/>
        <v>402911.63</v>
      </c>
      <c r="M22"/>
    </row>
    <row r="23" spans="1:13" ht="17.25" customHeight="1">
      <c r="A23" s="27" t="s">
        <v>24</v>
      </c>
      <c r="B23" s="33">
        <v>1367.55</v>
      </c>
      <c r="C23" s="33">
        <v>8391.77</v>
      </c>
      <c r="D23" s="33">
        <v>37260.13</v>
      </c>
      <c r="E23" s="33">
        <v>31345.75</v>
      </c>
      <c r="F23" s="33">
        <v>35060.77</v>
      </c>
      <c r="G23" s="33">
        <v>18372.18</v>
      </c>
      <c r="H23" s="33">
        <v>9564.27</v>
      </c>
      <c r="I23" s="33">
        <v>9312.7</v>
      </c>
      <c r="J23" s="33">
        <v>9945.81</v>
      </c>
      <c r="K23" s="33">
        <v>18959.2</v>
      </c>
      <c r="L23" s="33">
        <f t="shared" si="6"/>
        <v>179580.13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533.7</v>
      </c>
      <c r="C26" s="33">
        <v>356.71</v>
      </c>
      <c r="D26" s="33">
        <v>1266.18</v>
      </c>
      <c r="E26" s="33">
        <v>1108.25</v>
      </c>
      <c r="F26" s="33">
        <v>1249.85</v>
      </c>
      <c r="G26" s="33">
        <v>560.93</v>
      </c>
      <c r="H26" s="33">
        <v>329.48</v>
      </c>
      <c r="I26" s="33">
        <v>528.26</v>
      </c>
      <c r="J26" s="33">
        <v>408.45</v>
      </c>
      <c r="K26" s="33">
        <v>770.6</v>
      </c>
      <c r="L26" s="33">
        <f t="shared" si="6"/>
        <v>7112.410000000001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-115490.19</v>
      </c>
      <c r="C32" s="33">
        <f t="shared" si="8"/>
        <v>-9842.8</v>
      </c>
      <c r="D32" s="33">
        <f t="shared" si="8"/>
        <v>-32291.6</v>
      </c>
      <c r="E32" s="33">
        <f t="shared" si="8"/>
        <v>-412672.52</v>
      </c>
      <c r="F32" s="33">
        <f t="shared" si="8"/>
        <v>-25660.8</v>
      </c>
      <c r="G32" s="33">
        <f t="shared" si="8"/>
        <v>-14907.2</v>
      </c>
      <c r="H32" s="33">
        <f t="shared" si="8"/>
        <v>-13448.05</v>
      </c>
      <c r="I32" s="33">
        <f t="shared" si="8"/>
        <v>-181150.8</v>
      </c>
      <c r="J32" s="33">
        <f t="shared" si="8"/>
        <v>-7691.2</v>
      </c>
      <c r="K32" s="33">
        <f t="shared" si="8"/>
        <v>-20028.8</v>
      </c>
      <c r="L32" s="33">
        <f aca="true" t="shared" si="9" ref="L32:L39">SUM(B32:K32)</f>
        <v>-833183.96</v>
      </c>
      <c r="M32"/>
    </row>
    <row r="33" spans="1:13" ht="18.75" customHeight="1">
      <c r="A33" s="27" t="s">
        <v>28</v>
      </c>
      <c r="B33" s="33">
        <f>B34+B35+B36+B37</f>
        <v>-8619.6</v>
      </c>
      <c r="C33" s="33">
        <f aca="true" t="shared" si="10" ref="C33:K33">C34+C35+C36+C37</f>
        <v>-9842.8</v>
      </c>
      <c r="D33" s="33">
        <f t="shared" si="10"/>
        <v>-32291.6</v>
      </c>
      <c r="E33" s="33">
        <f t="shared" si="10"/>
        <v>-25304.4</v>
      </c>
      <c r="F33" s="33">
        <f t="shared" si="10"/>
        <v>-25660.8</v>
      </c>
      <c r="G33" s="33">
        <f t="shared" si="10"/>
        <v>-14907.2</v>
      </c>
      <c r="H33" s="33">
        <f t="shared" si="10"/>
        <v>-6850.8</v>
      </c>
      <c r="I33" s="33">
        <f t="shared" si="10"/>
        <v>-10150.8</v>
      </c>
      <c r="J33" s="33">
        <f t="shared" si="10"/>
        <v>-7691.2</v>
      </c>
      <c r="K33" s="33">
        <f t="shared" si="10"/>
        <v>-20028.8</v>
      </c>
      <c r="L33" s="33">
        <f t="shared" si="9"/>
        <v>-161348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-8619.6</v>
      </c>
      <c r="C34" s="33">
        <f t="shared" si="11"/>
        <v>-9842.8</v>
      </c>
      <c r="D34" s="33">
        <f t="shared" si="11"/>
        <v>-32291.6</v>
      </c>
      <c r="E34" s="33">
        <f t="shared" si="11"/>
        <v>-25304.4</v>
      </c>
      <c r="F34" s="33">
        <f t="shared" si="11"/>
        <v>-25660.8</v>
      </c>
      <c r="G34" s="33">
        <f t="shared" si="11"/>
        <v>-14907.2</v>
      </c>
      <c r="H34" s="33">
        <f t="shared" si="11"/>
        <v>-6850.8</v>
      </c>
      <c r="I34" s="33">
        <f t="shared" si="11"/>
        <v>-10150.8</v>
      </c>
      <c r="J34" s="33">
        <f t="shared" si="11"/>
        <v>-7691.2</v>
      </c>
      <c r="K34" s="33">
        <f t="shared" si="11"/>
        <v>-20028.8</v>
      </c>
      <c r="L34" s="33">
        <f t="shared" si="9"/>
        <v>-161348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-671835.96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148375.45999999996</v>
      </c>
      <c r="C56" s="41">
        <f t="shared" si="16"/>
        <v>165839</v>
      </c>
      <c r="D56" s="41">
        <f t="shared" si="16"/>
        <v>593754.54</v>
      </c>
      <c r="E56" s="41">
        <f t="shared" si="16"/>
        <v>135118.49</v>
      </c>
      <c r="F56" s="41">
        <f t="shared" si="16"/>
        <v>591365.3999999999</v>
      </c>
      <c r="G56" s="41">
        <f t="shared" si="16"/>
        <v>261981.35000000003</v>
      </c>
      <c r="H56" s="41">
        <f t="shared" si="16"/>
        <v>149542.50000000003</v>
      </c>
      <c r="I56" s="41">
        <f t="shared" si="16"/>
        <v>80417.89000000001</v>
      </c>
      <c r="J56" s="41">
        <f t="shared" si="16"/>
        <v>193824.32</v>
      </c>
      <c r="K56" s="41">
        <f t="shared" si="16"/>
        <v>360208.48</v>
      </c>
      <c r="L56" s="42">
        <f t="shared" si="14"/>
        <v>2680427.4299999997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148375.46</v>
      </c>
      <c r="C62" s="41">
        <f aca="true" t="shared" si="18" ref="C62:J62">SUM(C63:C74)</f>
        <v>165839</v>
      </c>
      <c r="D62" s="41">
        <f t="shared" si="18"/>
        <v>593754.5410814849</v>
      </c>
      <c r="E62" s="41">
        <f t="shared" si="18"/>
        <v>135118.48626019736</v>
      </c>
      <c r="F62" s="41">
        <f t="shared" si="18"/>
        <v>591365.4040020378</v>
      </c>
      <c r="G62" s="41">
        <f t="shared" si="18"/>
        <v>261981.35293944745</v>
      </c>
      <c r="H62" s="41">
        <f t="shared" si="18"/>
        <v>149542.49778889184</v>
      </c>
      <c r="I62" s="41">
        <f>SUM(I63:I79)</f>
        <v>80417.885581187</v>
      </c>
      <c r="J62" s="41">
        <f t="shared" si="18"/>
        <v>193824.3190007331</v>
      </c>
      <c r="K62" s="41">
        <f>SUM(K63:K76)</f>
        <v>360208.48</v>
      </c>
      <c r="L62" s="46">
        <f>SUM(B62:K62)</f>
        <v>2680427.4266539793</v>
      </c>
      <c r="M62" s="40"/>
    </row>
    <row r="63" spans="1:13" ht="18.75" customHeight="1">
      <c r="A63" s="47" t="s">
        <v>46</v>
      </c>
      <c r="B63" s="48">
        <v>148375.46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148375.46</v>
      </c>
      <c r="M63"/>
    </row>
    <row r="64" spans="1:13" ht="18.75" customHeight="1">
      <c r="A64" s="47" t="s">
        <v>55</v>
      </c>
      <c r="B64" s="17">
        <v>0</v>
      </c>
      <c r="C64" s="48">
        <v>145241.8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145241.8</v>
      </c>
      <c r="M64"/>
    </row>
    <row r="65" spans="1:13" ht="18.75" customHeight="1">
      <c r="A65" s="47" t="s">
        <v>56</v>
      </c>
      <c r="B65" s="17">
        <v>0</v>
      </c>
      <c r="C65" s="48">
        <v>20597.2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20597.2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593754.5410814849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593754.5410814849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135118.48626019736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135118.48626019736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591365.4040020378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591365.4040020378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261981.35293944745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261981.35293944745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149542.49778889184</v>
      </c>
      <c r="I70" s="17">
        <v>0</v>
      </c>
      <c r="J70" s="17">
        <v>0</v>
      </c>
      <c r="K70" s="17">
        <v>0</v>
      </c>
      <c r="L70" s="46">
        <f t="shared" si="19"/>
        <v>149542.49778889184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80417.885581187</v>
      </c>
      <c r="J71" s="17">
        <v>0</v>
      </c>
      <c r="K71" s="17">
        <v>0</v>
      </c>
      <c r="L71" s="46">
        <f t="shared" si="19"/>
        <v>80417.885581187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193824.3190007331</v>
      </c>
      <c r="K72" s="17">
        <v>0</v>
      </c>
      <c r="L72" s="46">
        <f t="shared" si="19"/>
        <v>193824.3190007331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188208.93</v>
      </c>
      <c r="L73" s="46">
        <f t="shared" si="19"/>
        <v>188208.93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171999.55</v>
      </c>
      <c r="L74" s="46">
        <f t="shared" si="19"/>
        <v>171999.55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2023-10-18T18:21:32Z</dcterms:modified>
  <cp:category/>
  <cp:version/>
  <cp:contentType/>
  <cp:contentStatus/>
</cp:coreProperties>
</file>