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<sst xmlns="http://schemas.openxmlformats.org/spreadsheetml/2006/main" count="87" uniqueCount="86">
  <si>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</si>
  <si>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</si>
  <si>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</si>
  <si>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</si>
  <si>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</si>
  <si>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</si>
  <si>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</si>
  <si>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</si>
  <si>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</si>
  <si>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</si>
  <si>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</si>
  <si>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</si>
  <si>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</si>
  <si>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</si>
  <si>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</si>
  <si>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</si>
  <si>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</si>
  <si>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</si>
  <si>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</si>
  <si>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</si>
  <si>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</si>
  <si>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</si>
  <si>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</si>
  <si>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</si>
  <si>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</si>
  <si>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</si>
  <si>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</si>
  <si>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</si>
  <si>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</si>
  <si>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</si>
  <si>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</si>
  <si>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</si>
  <si>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</si>
  <si>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</si>
  <si>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</si>
  <si>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</si>
  <si>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</si>
  <si>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</si>
  <si>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</si>
  <si>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</si>
  <si>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</si>
  <si>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</si>
  <si>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</si>
  <si>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</si>
  <si>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</si>
  <si>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</si>
  <si>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</si>
  <si>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</si>
  <si>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</si>
  <si>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</si>
  <si>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</si>
  <si>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</si>
  <si>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</si>
  <si>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</si>
  <si>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</si>
  <si>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</si>
  <si>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</si>
  <si>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</si>
  <si>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</si>
  <si>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</si>
  <si>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</si>
  <si>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</si>
  <si>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</si>
  <si>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</si>
  <si>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</si>
  <si>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</si>
  <si>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</si>
  <si>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</si>
  <si>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</si>
  <si>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</si>
  <si>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</si>
  <si>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</si>
  <si>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</si>
  <si>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</si>
  <si>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</si>
  <si>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</si>
  <si>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</si>
  <si>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</si>
  <si>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</si>
  <si>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</si>
  <si>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</si>
  <si>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</si>
  <si>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</si>
  <si>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11/10/23 - VENCIMENTO 19/10/23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</si>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</sst>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92272</v>
      </c>
      <c r="C7" s="10">
        <f aca="true" t="shared" si="0" ref="C7:K7">C8+C11</f>
        <v>113246</v>
      </c>
      <c r="D7" s="10">
        <f t="shared" si="0"/>
        <v>339864</v>
      </c>
      <c r="E7" s="10">
        <f t="shared" si="0"/>
        <v>266046</v>
      </c>
      <c r="F7" s="10">
        <f t="shared" si="0"/>
        <v>276377</v>
      </c>
      <c r="G7" s="10">
        <f t="shared" si="0"/>
        <v>157133</v>
      </c>
      <c r="H7" s="10">
        <f t="shared" si="0"/>
        <v>77590</v>
      </c>
      <c r="I7" s="10">
        <f t="shared" si="0"/>
        <v>123371</v>
      </c>
      <c r="J7" s="10">
        <f t="shared" si="0"/>
        <v>125483</v>
      </c>
      <c r="K7" s="10">
        <f t="shared" si="0"/>
        <v>225951</v>
      </c>
      <c r="L7" s="10">
        <f aca="true" t="shared" si="1" ref="L7:L13">SUM(B7:K7)</f>
        <v>1797333</v>
      </c>
      <c r="M7" s="11"/>
    </row>
    <row r="8" spans="1:13" ht="17.25" customHeight="1">
      <c r="A8" s="12" t="s">
        <v>81</v>
      </c>
      <c r="B8" s="13">
        <f>B9+B10</f>
        <v>5130</v>
      </c>
      <c r="C8" s="13">
        <f aca="true" t="shared" si="2" ref="C8:K8">C9+C10</f>
        <v>5544</v>
      </c>
      <c r="D8" s="13">
        <f t="shared" si="2"/>
        <v>16590</v>
      </c>
      <c r="E8" s="13">
        <f t="shared" si="2"/>
        <v>11913</v>
      </c>
      <c r="F8" s="13">
        <f t="shared" si="2"/>
        <v>11069</v>
      </c>
      <c r="G8" s="13">
        <f t="shared" si="2"/>
        <v>8669</v>
      </c>
      <c r="H8" s="13">
        <f t="shared" si="2"/>
        <v>3688</v>
      </c>
      <c r="I8" s="13">
        <f t="shared" si="2"/>
        <v>4673</v>
      </c>
      <c r="J8" s="13">
        <f t="shared" si="2"/>
        <v>6651</v>
      </c>
      <c r="K8" s="13">
        <f t="shared" si="2"/>
        <v>10732</v>
      </c>
      <c r="L8" s="13">
        <f t="shared" si="1"/>
        <v>84659</v>
      </c>
      <c r="M8"/>
    </row>
    <row r="9" spans="1:13" ht="17.25" customHeight="1">
      <c r="A9" s="14" t="s">
        <v>18</v>
      </c>
      <c r="B9" s="15">
        <v>5127</v>
      </c>
      <c r="C9" s="15">
        <v>5544</v>
      </c>
      <c r="D9" s="15">
        <v>16590</v>
      </c>
      <c r="E9" s="15">
        <v>11913</v>
      </c>
      <c r="F9" s="15">
        <v>11069</v>
      </c>
      <c r="G9" s="15">
        <v>8669</v>
      </c>
      <c r="H9" s="15">
        <v>3577</v>
      </c>
      <c r="I9" s="15">
        <v>4673</v>
      </c>
      <c r="J9" s="15">
        <v>6651</v>
      </c>
      <c r="K9" s="15">
        <v>10732</v>
      </c>
      <c r="L9" s="13">
        <f t="shared" si="1"/>
        <v>84545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111</v>
      </c>
      <c r="I10" s="15">
        <v>0</v>
      </c>
      <c r="J10" s="15">
        <v>0</v>
      </c>
      <c r="K10" s="15">
        <v>0</v>
      </c>
      <c r="L10" s="13">
        <f t="shared" si="1"/>
        <v>114</v>
      </c>
      <c r="M10"/>
    </row>
    <row r="11" spans="1:13" ht="17.25" customHeight="1">
      <c r="A11" s="12" t="s">
        <v>70</v>
      </c>
      <c r="B11" s="15">
        <v>87142</v>
      </c>
      <c r="C11" s="15">
        <v>107702</v>
      </c>
      <c r="D11" s="15">
        <v>323274</v>
      </c>
      <c r="E11" s="15">
        <v>254133</v>
      </c>
      <c r="F11" s="15">
        <v>265308</v>
      </c>
      <c r="G11" s="15">
        <v>148464</v>
      </c>
      <c r="H11" s="15">
        <v>73902</v>
      </c>
      <c r="I11" s="15">
        <v>118698</v>
      </c>
      <c r="J11" s="15">
        <v>118832</v>
      </c>
      <c r="K11" s="15">
        <v>215219</v>
      </c>
      <c r="L11" s="13">
        <f t="shared" si="1"/>
        <v>1712674</v>
      </c>
      <c r="M11" s="60"/>
    </row>
    <row r="12" spans="1:13" ht="17.25" customHeight="1">
      <c r="A12" s="14" t="s">
        <v>82</v>
      </c>
      <c r="B12" s="15">
        <v>9882</v>
      </c>
      <c r="C12" s="15">
        <v>8241</v>
      </c>
      <c r="D12" s="15">
        <v>28505</v>
      </c>
      <c r="E12" s="15">
        <v>25339</v>
      </c>
      <c r="F12" s="15">
        <v>23638</v>
      </c>
      <c r="G12" s="15">
        <v>14088</v>
      </c>
      <c r="H12" s="15">
        <v>6578</v>
      </c>
      <c r="I12" s="15">
        <v>6742</v>
      </c>
      <c r="J12" s="15">
        <v>8617</v>
      </c>
      <c r="K12" s="15">
        <v>14281</v>
      </c>
      <c r="L12" s="13">
        <f t="shared" si="1"/>
        <v>145911</v>
      </c>
      <c r="M12" s="60"/>
    </row>
    <row r="13" spans="1:13" ht="17.25" customHeight="1">
      <c r="A13" s="14" t="s">
        <v>71</v>
      </c>
      <c r="B13" s="15">
        <f>+B11-B12</f>
        <v>77260</v>
      </c>
      <c r="C13" s="15">
        <f aca="true" t="shared" si="3" ref="C13:K13">+C11-C12</f>
        <v>99461</v>
      </c>
      <c r="D13" s="15">
        <f t="shared" si="3"/>
        <v>294769</v>
      </c>
      <c r="E13" s="15">
        <f t="shared" si="3"/>
        <v>228794</v>
      </c>
      <c r="F13" s="15">
        <f t="shared" si="3"/>
        <v>241670</v>
      </c>
      <c r="G13" s="15">
        <f t="shared" si="3"/>
        <v>134376</v>
      </c>
      <c r="H13" s="15">
        <f t="shared" si="3"/>
        <v>67324</v>
      </c>
      <c r="I13" s="15">
        <f t="shared" si="3"/>
        <v>111956</v>
      </c>
      <c r="J13" s="15">
        <f t="shared" si="3"/>
        <v>110215</v>
      </c>
      <c r="K13" s="15">
        <f t="shared" si="3"/>
        <v>200938</v>
      </c>
      <c r="L13" s="13">
        <f t="shared" si="1"/>
        <v>1566763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1.171154061321891</v>
      </c>
      <c r="C18" s="22">
        <v>1.163969030862017</v>
      </c>
      <c r="D18" s="22">
        <v>1.052977805586659</v>
      </c>
      <c r="E18" s="22">
        <v>1.090985435545127</v>
      </c>
      <c r="F18" s="22">
        <v>1.197119164781009</v>
      </c>
      <c r="G18" s="22">
        <v>1.155457018734728</v>
      </c>
      <c r="H18" s="22">
        <v>1.182127760624261</v>
      </c>
      <c r="I18" s="22">
        <v>1.147548882414461</v>
      </c>
      <c r="J18" s="22">
        <v>1.279116766672883</v>
      </c>
      <c r="K18" s="22">
        <v>1.096940659496373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828462.4600000002</v>
      </c>
      <c r="C20" s="25">
        <f aca="true" t="shared" si="4" ref="C20:K20">SUM(C21:C29)</f>
        <v>560816.71</v>
      </c>
      <c r="D20" s="25">
        <f t="shared" si="4"/>
        <v>1829842.4000000001</v>
      </c>
      <c r="E20" s="25">
        <f t="shared" si="4"/>
        <v>1485867.8399999996</v>
      </c>
      <c r="F20" s="25">
        <f t="shared" si="4"/>
        <v>1515214.4100000001</v>
      </c>
      <c r="G20" s="25">
        <f t="shared" si="4"/>
        <v>910598.3300000001</v>
      </c>
      <c r="H20" s="25">
        <f t="shared" si="4"/>
        <v>509346.81999999995</v>
      </c>
      <c r="I20" s="25">
        <f t="shared" si="4"/>
        <v>641750.9600000001</v>
      </c>
      <c r="J20" s="25">
        <f t="shared" si="4"/>
        <v>789579.6699999999</v>
      </c>
      <c r="K20" s="25">
        <f t="shared" si="4"/>
        <v>993472.5900000001</v>
      </c>
      <c r="L20" s="25">
        <f>SUM(B20:K20)</f>
        <v>10064952.190000001</v>
      </c>
      <c r="M20"/>
    </row>
    <row r="21" spans="1:13" ht="17.25" customHeight="1">
      <c r="A21" s="26" t="s">
        <v>22</v>
      </c>
      <c r="B21" s="56">
        <f>ROUND((B15+B16)*B7,2)</f>
        <v>676067.72</v>
      </c>
      <c r="C21" s="56">
        <f aca="true" t="shared" si="5" ref="C21:K21">ROUND((C15+C16)*C7,2)</f>
        <v>467173.72</v>
      </c>
      <c r="D21" s="56">
        <f t="shared" si="5"/>
        <v>1668698.25</v>
      </c>
      <c r="E21" s="56">
        <f t="shared" si="5"/>
        <v>1323153.18</v>
      </c>
      <c r="F21" s="56">
        <f t="shared" si="5"/>
        <v>1214511.09</v>
      </c>
      <c r="G21" s="56">
        <f t="shared" si="5"/>
        <v>759250.94</v>
      </c>
      <c r="H21" s="56">
        <f t="shared" si="5"/>
        <v>412972.78</v>
      </c>
      <c r="I21" s="56">
        <f t="shared" si="5"/>
        <v>544423.89</v>
      </c>
      <c r="J21" s="56">
        <f t="shared" si="5"/>
        <v>596370.51</v>
      </c>
      <c r="K21" s="56">
        <f t="shared" si="5"/>
        <v>876915.83</v>
      </c>
      <c r="L21" s="33">
        <f aca="true" t="shared" si="6" ref="L21:L29">SUM(B21:K21)</f>
        <v>8539537.91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115711.74</v>
      </c>
      <c r="C22" s="33">
        <f t="shared" si="7"/>
        <v>76602.02</v>
      </c>
      <c r="D22" s="33">
        <f t="shared" si="7"/>
        <v>88403.97</v>
      </c>
      <c r="E22" s="33">
        <f t="shared" si="7"/>
        <v>120387.67</v>
      </c>
      <c r="F22" s="33">
        <f t="shared" si="7"/>
        <v>239403.41</v>
      </c>
      <c r="G22" s="33">
        <f t="shared" si="7"/>
        <v>118030.89</v>
      </c>
      <c r="H22" s="33">
        <f t="shared" si="7"/>
        <v>75213.81</v>
      </c>
      <c r="I22" s="33">
        <f t="shared" si="7"/>
        <v>80329.14</v>
      </c>
      <c r="J22" s="33">
        <f t="shared" si="7"/>
        <v>166457.01</v>
      </c>
      <c r="K22" s="33">
        <f t="shared" si="7"/>
        <v>85008.8</v>
      </c>
      <c r="L22" s="33">
        <f t="shared" si="6"/>
        <v>1165548.4600000002</v>
      </c>
      <c r="M22"/>
    </row>
    <row r="23" spans="1:13" ht="17.25" customHeight="1">
      <c r="A23" s="27" t="s">
        <v>24</v>
      </c>
      <c r="B23" s="33">
        <v>2849.18</v>
      </c>
      <c r="C23" s="33">
        <v>14483.58</v>
      </c>
      <c r="D23" s="33">
        <v>66613.56</v>
      </c>
      <c r="E23" s="33">
        <v>36742.43</v>
      </c>
      <c r="F23" s="33">
        <v>55614.11</v>
      </c>
      <c r="G23" s="33">
        <v>32078.26</v>
      </c>
      <c r="H23" s="33">
        <v>18668.24</v>
      </c>
      <c r="I23" s="33">
        <v>14319.23</v>
      </c>
      <c r="J23" s="33">
        <v>22106.72</v>
      </c>
      <c r="K23" s="33">
        <v>26572.29</v>
      </c>
      <c r="L23" s="33">
        <f t="shared" si="6"/>
        <v>290047.6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637.18</v>
      </c>
      <c r="C26" s="33">
        <v>430.23</v>
      </c>
      <c r="D26" s="33">
        <v>1405.06</v>
      </c>
      <c r="E26" s="33">
        <v>1140.93</v>
      </c>
      <c r="F26" s="33">
        <v>1162.71</v>
      </c>
      <c r="G26" s="33">
        <v>699.81</v>
      </c>
      <c r="H26" s="33">
        <v>392.11</v>
      </c>
      <c r="I26" s="33">
        <v>492.86</v>
      </c>
      <c r="J26" s="33">
        <v>607.22</v>
      </c>
      <c r="K26" s="33">
        <v>762.43</v>
      </c>
      <c r="L26" s="33">
        <f t="shared" si="6"/>
        <v>7730.54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30953.16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30953.16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-129429.39</v>
      </c>
      <c r="C32" s="33">
        <f t="shared" si="8"/>
        <v>-26096.399999999998</v>
      </c>
      <c r="D32" s="33">
        <f t="shared" si="8"/>
        <v>-75570</v>
      </c>
      <c r="E32" s="33">
        <f t="shared" si="8"/>
        <v>-59412.91999999997</v>
      </c>
      <c r="F32" s="33">
        <f t="shared" si="8"/>
        <v>-48703.6</v>
      </c>
      <c r="G32" s="33">
        <f t="shared" si="8"/>
        <v>-40163.2</v>
      </c>
      <c r="H32" s="33">
        <f t="shared" si="8"/>
        <v>-22336.05</v>
      </c>
      <c r="I32" s="33">
        <f t="shared" si="8"/>
        <v>-28129.89</v>
      </c>
      <c r="J32" s="33">
        <f t="shared" si="8"/>
        <v>-31402.800000000003</v>
      </c>
      <c r="K32" s="33">
        <f t="shared" si="8"/>
        <v>-47220.8</v>
      </c>
      <c r="L32" s="33">
        <f aca="true" t="shared" si="9" ref="L32:L39">SUM(B32:K32)</f>
        <v>-508465.04999999993</v>
      </c>
      <c r="M32"/>
    </row>
    <row r="33" spans="1:13" ht="18.75" customHeight="1">
      <c r="A33" s="27" t="s">
        <v>28</v>
      </c>
      <c r="B33" s="33">
        <f>B34+B35+B36+B37</f>
        <v>-22558.8</v>
      </c>
      <c r="C33" s="33">
        <f aca="true" t="shared" si="10" ref="C33:K33">C34+C35+C36+C37</f>
        <v>-24393.6</v>
      </c>
      <c r="D33" s="33">
        <f t="shared" si="10"/>
        <v>-72996</v>
      </c>
      <c r="E33" s="33">
        <f t="shared" si="10"/>
        <v>-52417.2</v>
      </c>
      <c r="F33" s="33">
        <f t="shared" si="10"/>
        <v>-48703.6</v>
      </c>
      <c r="G33" s="33">
        <f t="shared" si="10"/>
        <v>-38143.6</v>
      </c>
      <c r="H33" s="33">
        <f t="shared" si="10"/>
        <v>-15738.8</v>
      </c>
      <c r="I33" s="33">
        <f t="shared" si="10"/>
        <v>-28129.89</v>
      </c>
      <c r="J33" s="33">
        <f t="shared" si="10"/>
        <v>-29264.4</v>
      </c>
      <c r="K33" s="33">
        <f t="shared" si="10"/>
        <v>-47220.8</v>
      </c>
      <c r="L33" s="33">
        <f t="shared" si="9"/>
        <v>-379566.69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-22558.8</v>
      </c>
      <c r="C34" s="33">
        <f t="shared" si="11"/>
        <v>-24393.6</v>
      </c>
      <c r="D34" s="33">
        <f t="shared" si="11"/>
        <v>-72996</v>
      </c>
      <c r="E34" s="33">
        <f t="shared" si="11"/>
        <v>-52417.2</v>
      </c>
      <c r="F34" s="33">
        <f t="shared" si="11"/>
        <v>-48703.6</v>
      </c>
      <c r="G34" s="33">
        <f t="shared" si="11"/>
        <v>-38143.6</v>
      </c>
      <c r="H34" s="33">
        <f t="shared" si="11"/>
        <v>-15738.8</v>
      </c>
      <c r="I34" s="33">
        <f t="shared" si="11"/>
        <v>-20561.2</v>
      </c>
      <c r="J34" s="33">
        <f t="shared" si="11"/>
        <v>-29264.4</v>
      </c>
      <c r="K34" s="33">
        <f t="shared" si="11"/>
        <v>-47220.8</v>
      </c>
      <c r="L34" s="33">
        <f t="shared" si="9"/>
        <v>-371998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-7568.69</v>
      </c>
      <c r="J37" s="17">
        <v>0</v>
      </c>
      <c r="K37" s="17">
        <v>0</v>
      </c>
      <c r="L37" s="33">
        <f t="shared" si="9"/>
        <v>-7568.69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-1702.8</v>
      </c>
      <c r="D38" s="38">
        <f t="shared" si="12"/>
        <v>-2574</v>
      </c>
      <c r="E38" s="38">
        <f t="shared" si="12"/>
        <v>-6995.719999999972</v>
      </c>
      <c r="F38" s="38">
        <f t="shared" si="12"/>
        <v>0</v>
      </c>
      <c r="G38" s="38">
        <f t="shared" si="12"/>
        <v>-2019.6</v>
      </c>
      <c r="H38" s="38">
        <f t="shared" si="12"/>
        <v>-6597.25</v>
      </c>
      <c r="I38" s="38">
        <f t="shared" si="12"/>
        <v>0</v>
      </c>
      <c r="J38" s="38">
        <f t="shared" si="12"/>
        <v>-2138.4</v>
      </c>
      <c r="K38" s="38">
        <f t="shared" si="12"/>
        <v>0</v>
      </c>
      <c r="L38" s="33">
        <f t="shared" si="9"/>
        <v>-128898.35999999997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-1702.8</v>
      </c>
      <c r="D43" s="17">
        <v>-2574</v>
      </c>
      <c r="E43" s="17">
        <v>-1227.6</v>
      </c>
      <c r="F43" s="17">
        <v>0</v>
      </c>
      <c r="G43" s="17">
        <v>-2019.6</v>
      </c>
      <c r="H43" s="17">
        <v>0</v>
      </c>
      <c r="I43" s="17">
        <v>0</v>
      </c>
      <c r="J43" s="17">
        <v>-2138.4</v>
      </c>
      <c r="K43" s="17">
        <v>0</v>
      </c>
      <c r="L43" s="30">
        <f t="shared" si="13"/>
        <v>-9662.4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699033.0700000002</v>
      </c>
      <c r="C56" s="41">
        <f t="shared" si="16"/>
        <v>534720.3099999999</v>
      </c>
      <c r="D56" s="41">
        <f t="shared" si="16"/>
        <v>1754272.4000000001</v>
      </c>
      <c r="E56" s="41">
        <f t="shared" si="16"/>
        <v>1426454.9199999997</v>
      </c>
      <c r="F56" s="41">
        <f t="shared" si="16"/>
        <v>1466510.81</v>
      </c>
      <c r="G56" s="41">
        <f t="shared" si="16"/>
        <v>870435.1300000001</v>
      </c>
      <c r="H56" s="41">
        <f t="shared" si="16"/>
        <v>487010.76999999996</v>
      </c>
      <c r="I56" s="41">
        <f t="shared" si="16"/>
        <v>613621.0700000001</v>
      </c>
      <c r="J56" s="41">
        <f t="shared" si="16"/>
        <v>758176.8699999999</v>
      </c>
      <c r="K56" s="41">
        <f t="shared" si="16"/>
        <v>946251.79</v>
      </c>
      <c r="L56" s="42">
        <f t="shared" si="14"/>
        <v>9556487.14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699033.07</v>
      </c>
      <c r="C62" s="41">
        <f aca="true" t="shared" si="18" ref="C62:J62">SUM(C63:C74)</f>
        <v>534720.3099999999</v>
      </c>
      <c r="D62" s="41">
        <f t="shared" si="18"/>
        <v>1754272.4013266906</v>
      </c>
      <c r="E62" s="41">
        <f t="shared" si="18"/>
        <v>1426454.9183155098</v>
      </c>
      <c r="F62" s="41">
        <f t="shared" si="18"/>
        <v>1466510.8115796861</v>
      </c>
      <c r="G62" s="41">
        <f t="shared" si="18"/>
        <v>870435.1275775731</v>
      </c>
      <c r="H62" s="41">
        <f t="shared" si="18"/>
        <v>487010.76761015644</v>
      </c>
      <c r="I62" s="41">
        <f>SUM(I63:I79)</f>
        <v>613621.0665213605</v>
      </c>
      <c r="J62" s="41">
        <f t="shared" si="18"/>
        <v>758176.8684467929</v>
      </c>
      <c r="K62" s="41">
        <f>SUM(K63:K76)</f>
        <v>946251.78</v>
      </c>
      <c r="L62" s="46">
        <f>SUM(B62:K62)</f>
        <v>9556487.121377768</v>
      </c>
      <c r="M62" s="40"/>
    </row>
    <row r="63" spans="1:13" ht="18.75" customHeight="1">
      <c r="A63" s="47" t="s">
        <v>46</v>
      </c>
      <c r="B63" s="48">
        <v>699033.07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699033.07</v>
      </c>
      <c r="M63"/>
    </row>
    <row r="64" spans="1:13" ht="18.75" customHeight="1">
      <c r="A64" s="47" t="s">
        <v>55</v>
      </c>
      <c r="B64" s="17">
        <v>0</v>
      </c>
      <c r="C64" s="48">
        <v>468094.16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468094.16</v>
      </c>
      <c r="M64"/>
    </row>
    <row r="65" spans="1:13" ht="18.75" customHeight="1">
      <c r="A65" s="47" t="s">
        <v>56</v>
      </c>
      <c r="B65" s="17">
        <v>0</v>
      </c>
      <c r="C65" s="48">
        <v>66626.15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66626.15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1754272.4013266906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1754272.4013266906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1426454.9183155098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1426454.9183155098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1466510.8115796861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1466510.8115796861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870435.1275775731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870435.1275775731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487010.76761015644</v>
      </c>
      <c r="I70" s="17">
        <v>0</v>
      </c>
      <c r="J70" s="17">
        <v>0</v>
      </c>
      <c r="K70" s="17">
        <v>0</v>
      </c>
      <c r="L70" s="46">
        <f t="shared" si="19"/>
        <v>487010.76761015644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613621.0665213605</v>
      </c>
      <c r="J71" s="17">
        <v>0</v>
      </c>
      <c r="K71" s="17">
        <v>0</v>
      </c>
      <c r="L71" s="46">
        <f t="shared" si="19"/>
        <v>613621.0665213605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758176.8684467929</v>
      </c>
      <c r="K72" s="17">
        <v>0</v>
      </c>
      <c r="L72" s="46">
        <f t="shared" si="19"/>
        <v>758176.8684467929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549866.91</v>
      </c>
      <c r="L73" s="46">
        <f t="shared" si="19"/>
        <v>549866.91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396384.87</v>
      </c>
      <c r="L74" s="46">
        <f t="shared" si="19"/>
        <v>396384.87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2023-10-18T18:19:40Z</dcterms:modified>
  <cp:category/>
  <cp:version/>
  <cp:contentType/>
  <cp:contentStatus/>
</cp:coreProperties>
</file>