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<sst xmlns="http://schemas.openxmlformats.org/spreadsheetml/2006/main" count="87" uniqueCount="86">
  <si>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</si>
  <si>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</si>
  <si>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</si>
  <si>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</si>
  <si>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</si>
  <si>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</si>
  <si>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</si>
  <si>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</si>
  <si>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</si>
  <si>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</si>
  <si>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</si>
  <si>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</si>
  <si>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</si>
  <si>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</si>
  <si>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</si>
  <si>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</si>
  <si>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</si>
  <si>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</si>
  <si>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</si>
  <si>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</si>
  <si>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</si>
  <si>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</si>
  <si>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</si>
  <si>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</si>
  <si>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</si>
  <si>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</si>
  <si>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</si>
  <si>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</si>
  <si>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</si>
  <si>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</si>
  <si>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</si>
  <si>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</si>
  <si>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</si>
  <si>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</si>
  <si>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</si>
  <si>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</si>
  <si>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</si>
  <si>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</si>
  <si>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</si>
  <si>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</si>
  <si>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</si>
  <si>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</si>
  <si>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</si>
  <si>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</si>
  <si>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</si>
  <si>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</si>
  <si>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</si>
  <si>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</si>
  <si>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</si>
  <si>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</si>
  <si>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</si>
  <si>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</si>
  <si>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</si>
  <si>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</si>
  <si>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</si>
  <si>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</si>
  <si>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</si>
  <si>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</si>
  <si>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</si>
  <si>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</si>
  <si>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</si>
  <si>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</si>
  <si>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</si>
  <si>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</si>
  <si>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</si>
  <si>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</si>
  <si>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</si>
  <si>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</si>
  <si>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</si>
  <si>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</si>
  <si>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</si>
  <si>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</si>
  <si>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</si>
  <si>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</si>
  <si>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</si>
  <si>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</si>
  <si>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</si>
  <si>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</si>
  <si>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</si>
  <si>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</si>
  <si>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</si>
  <si>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</si>
  <si>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</si>
  <si>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10/10/23 - VENCIMENTO 18/10/23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</si>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</sst>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94701</v>
      </c>
      <c r="C7" s="10">
        <f aca="true" t="shared" si="0" ref="C7:K7">C8+C11</f>
        <v>115880</v>
      </c>
      <c r="D7" s="10">
        <f t="shared" si="0"/>
        <v>340576</v>
      </c>
      <c r="E7" s="10">
        <f t="shared" si="0"/>
        <v>271996</v>
      </c>
      <c r="F7" s="10">
        <f t="shared" si="0"/>
        <v>279449</v>
      </c>
      <c r="G7" s="10">
        <f t="shared" si="0"/>
        <v>159320</v>
      </c>
      <c r="H7" s="10">
        <f t="shared" si="0"/>
        <v>77720</v>
      </c>
      <c r="I7" s="10">
        <f t="shared" si="0"/>
        <v>123136</v>
      </c>
      <c r="J7" s="10">
        <f t="shared" si="0"/>
        <v>127552</v>
      </c>
      <c r="K7" s="10">
        <f t="shared" si="0"/>
        <v>225683</v>
      </c>
      <c r="L7" s="10">
        <f aca="true" t="shared" si="1" ref="L7:L13">SUM(B7:K7)</f>
        <v>1816013</v>
      </c>
      <c r="M7" s="11"/>
    </row>
    <row r="8" spans="1:13" ht="17.25" customHeight="1">
      <c r="A8" s="12" t="s">
        <v>81</v>
      </c>
      <c r="B8" s="13">
        <f>B9+B10</f>
        <v>5134</v>
      </c>
      <c r="C8" s="13">
        <f aca="true" t="shared" si="2" ref="C8:K8">C9+C10</f>
        <v>5442</v>
      </c>
      <c r="D8" s="13">
        <f t="shared" si="2"/>
        <v>16220</v>
      </c>
      <c r="E8" s="13">
        <f t="shared" si="2"/>
        <v>11370</v>
      </c>
      <c r="F8" s="13">
        <f t="shared" si="2"/>
        <v>10802</v>
      </c>
      <c r="G8" s="13">
        <f t="shared" si="2"/>
        <v>8504</v>
      </c>
      <c r="H8" s="13">
        <f t="shared" si="2"/>
        <v>3579</v>
      </c>
      <c r="I8" s="13">
        <f t="shared" si="2"/>
        <v>4539</v>
      </c>
      <c r="J8" s="13">
        <f t="shared" si="2"/>
        <v>6349</v>
      </c>
      <c r="K8" s="13">
        <f t="shared" si="2"/>
        <v>10266</v>
      </c>
      <c r="L8" s="13">
        <f t="shared" si="1"/>
        <v>82205</v>
      </c>
      <c r="M8"/>
    </row>
    <row r="9" spans="1:13" ht="17.25" customHeight="1">
      <c r="A9" s="14" t="s">
        <v>18</v>
      </c>
      <c r="B9" s="15">
        <v>5132</v>
      </c>
      <c r="C9" s="15">
        <v>5442</v>
      </c>
      <c r="D9" s="15">
        <v>16220</v>
      </c>
      <c r="E9" s="15">
        <v>11370</v>
      </c>
      <c r="F9" s="15">
        <v>10802</v>
      </c>
      <c r="G9" s="15">
        <v>8504</v>
      </c>
      <c r="H9" s="15">
        <v>3482</v>
      </c>
      <c r="I9" s="15">
        <v>4539</v>
      </c>
      <c r="J9" s="15">
        <v>6349</v>
      </c>
      <c r="K9" s="15">
        <v>10266</v>
      </c>
      <c r="L9" s="13">
        <f t="shared" si="1"/>
        <v>82106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97</v>
      </c>
      <c r="I10" s="15">
        <v>0</v>
      </c>
      <c r="J10" s="15">
        <v>0</v>
      </c>
      <c r="K10" s="15">
        <v>0</v>
      </c>
      <c r="L10" s="13">
        <f t="shared" si="1"/>
        <v>99</v>
      </c>
      <c r="M10"/>
    </row>
    <row r="11" spans="1:13" ht="17.25" customHeight="1">
      <c r="A11" s="12" t="s">
        <v>70</v>
      </c>
      <c r="B11" s="15">
        <v>89567</v>
      </c>
      <c r="C11" s="15">
        <v>110438</v>
      </c>
      <c r="D11" s="15">
        <v>324356</v>
      </c>
      <c r="E11" s="15">
        <v>260626</v>
      </c>
      <c r="F11" s="15">
        <v>268647</v>
      </c>
      <c r="G11" s="15">
        <v>150816</v>
      </c>
      <c r="H11" s="15">
        <v>74141</v>
      </c>
      <c r="I11" s="15">
        <v>118597</v>
      </c>
      <c r="J11" s="15">
        <v>121203</v>
      </c>
      <c r="K11" s="15">
        <v>215417</v>
      </c>
      <c r="L11" s="13">
        <f t="shared" si="1"/>
        <v>1733808</v>
      </c>
      <c r="M11" s="60"/>
    </row>
    <row r="12" spans="1:13" ht="17.25" customHeight="1">
      <c r="A12" s="14" t="s">
        <v>82</v>
      </c>
      <c r="B12" s="15">
        <v>10388</v>
      </c>
      <c r="C12" s="15">
        <v>8301</v>
      </c>
      <c r="D12" s="15">
        <v>28516</v>
      </c>
      <c r="E12" s="15">
        <v>25858</v>
      </c>
      <c r="F12" s="15">
        <v>22832</v>
      </c>
      <c r="G12" s="15">
        <v>14111</v>
      </c>
      <c r="H12" s="15">
        <v>6668</v>
      </c>
      <c r="I12" s="15">
        <v>6697</v>
      </c>
      <c r="J12" s="15">
        <v>8756</v>
      </c>
      <c r="K12" s="15">
        <v>14184</v>
      </c>
      <c r="L12" s="13">
        <f t="shared" si="1"/>
        <v>146311</v>
      </c>
      <c r="M12" s="60"/>
    </row>
    <row r="13" spans="1:13" ht="17.25" customHeight="1">
      <c r="A13" s="14" t="s">
        <v>71</v>
      </c>
      <c r="B13" s="15">
        <f>+B11-B12</f>
        <v>79179</v>
      </c>
      <c r="C13" s="15">
        <f aca="true" t="shared" si="3" ref="C13:K13">+C11-C12</f>
        <v>102137</v>
      </c>
      <c r="D13" s="15">
        <f t="shared" si="3"/>
        <v>295840</v>
      </c>
      <c r="E13" s="15">
        <f t="shared" si="3"/>
        <v>234768</v>
      </c>
      <c r="F13" s="15">
        <f t="shared" si="3"/>
        <v>245815</v>
      </c>
      <c r="G13" s="15">
        <f t="shared" si="3"/>
        <v>136705</v>
      </c>
      <c r="H13" s="15">
        <f t="shared" si="3"/>
        <v>67473</v>
      </c>
      <c r="I13" s="15">
        <f t="shared" si="3"/>
        <v>111900</v>
      </c>
      <c r="J13" s="15">
        <f t="shared" si="3"/>
        <v>112447</v>
      </c>
      <c r="K13" s="15">
        <f t="shared" si="3"/>
        <v>201233</v>
      </c>
      <c r="L13" s="13">
        <f t="shared" si="1"/>
        <v>1587497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1.151428650114908</v>
      </c>
      <c r="C18" s="22">
        <v>1.141900964611983</v>
      </c>
      <c r="D18" s="22">
        <v>1.050218147986023</v>
      </c>
      <c r="E18" s="22">
        <v>1.077495702605032</v>
      </c>
      <c r="F18" s="22">
        <v>1.186583053681064</v>
      </c>
      <c r="G18" s="22">
        <v>1.139852340024336</v>
      </c>
      <c r="H18" s="22">
        <v>1.178363002573501</v>
      </c>
      <c r="I18" s="22">
        <v>1.150466125168401</v>
      </c>
      <c r="J18" s="22">
        <v>1.260415852806618</v>
      </c>
      <c r="K18" s="22">
        <v>1.098204481370765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835575.4100000001</v>
      </c>
      <c r="C20" s="25">
        <f aca="true" t="shared" si="4" ref="C20:K20">SUM(C21:C29)</f>
        <v>562977.1900000001</v>
      </c>
      <c r="D20" s="25">
        <f t="shared" si="4"/>
        <v>1829943.9100000001</v>
      </c>
      <c r="E20" s="25">
        <f t="shared" si="4"/>
        <v>1500493.9999999998</v>
      </c>
      <c r="F20" s="25">
        <f t="shared" si="4"/>
        <v>1518087.34</v>
      </c>
      <c r="G20" s="25">
        <f t="shared" si="4"/>
        <v>910602.42</v>
      </c>
      <c r="H20" s="25">
        <f t="shared" si="4"/>
        <v>508694.42999999993</v>
      </c>
      <c r="I20" s="25">
        <f t="shared" si="4"/>
        <v>642332.57</v>
      </c>
      <c r="J20" s="25">
        <f t="shared" si="4"/>
        <v>791004.59</v>
      </c>
      <c r="K20" s="25">
        <f t="shared" si="4"/>
        <v>993435.89</v>
      </c>
      <c r="L20" s="25">
        <f>SUM(B20:K20)</f>
        <v>10093147.75</v>
      </c>
      <c r="M20"/>
    </row>
    <row r="21" spans="1:13" ht="17.25" customHeight="1">
      <c r="A21" s="26" t="s">
        <v>22</v>
      </c>
      <c r="B21" s="56">
        <f>ROUND((B15+B16)*B7,2)</f>
        <v>693864.76</v>
      </c>
      <c r="C21" s="56">
        <f aca="true" t="shared" si="5" ref="C21:K21">ROUND((C15+C16)*C7,2)</f>
        <v>478039.76</v>
      </c>
      <c r="D21" s="56">
        <f t="shared" si="5"/>
        <v>1672194.1</v>
      </c>
      <c r="E21" s="56">
        <f t="shared" si="5"/>
        <v>1352744.91</v>
      </c>
      <c r="F21" s="56">
        <f t="shared" si="5"/>
        <v>1228010.69</v>
      </c>
      <c r="G21" s="56">
        <f t="shared" si="5"/>
        <v>769818.31</v>
      </c>
      <c r="H21" s="56">
        <f t="shared" si="5"/>
        <v>413664.7</v>
      </c>
      <c r="I21" s="56">
        <f t="shared" si="5"/>
        <v>543386.85</v>
      </c>
      <c r="J21" s="56">
        <f t="shared" si="5"/>
        <v>606203.64</v>
      </c>
      <c r="K21" s="56">
        <f t="shared" si="5"/>
        <v>875875.72</v>
      </c>
      <c r="L21" s="33">
        <f aca="true" t="shared" si="6" ref="L21:L28">SUM(B21:K21)</f>
        <v>8633803.440000001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105071</v>
      </c>
      <c r="C22" s="33">
        <f t="shared" si="7"/>
        <v>67834.3</v>
      </c>
      <c r="D22" s="33">
        <f t="shared" si="7"/>
        <v>83974.49</v>
      </c>
      <c r="E22" s="33">
        <f t="shared" si="7"/>
        <v>104831.92</v>
      </c>
      <c r="F22" s="33">
        <f t="shared" si="7"/>
        <v>229125.98</v>
      </c>
      <c r="G22" s="33">
        <f t="shared" si="7"/>
        <v>107660.89</v>
      </c>
      <c r="H22" s="33">
        <f t="shared" si="7"/>
        <v>73782.48</v>
      </c>
      <c r="I22" s="33">
        <f t="shared" si="7"/>
        <v>81761.31</v>
      </c>
      <c r="J22" s="33">
        <f t="shared" si="7"/>
        <v>157865.04</v>
      </c>
      <c r="K22" s="33">
        <f t="shared" si="7"/>
        <v>86014.92</v>
      </c>
      <c r="L22" s="33">
        <f t="shared" si="6"/>
        <v>1097922.3299999998</v>
      </c>
      <c r="M22"/>
    </row>
    <row r="23" spans="1:13" ht="17.25" customHeight="1">
      <c r="A23" s="27" t="s">
        <v>24</v>
      </c>
      <c r="B23" s="33">
        <v>2660.25</v>
      </c>
      <c r="C23" s="33">
        <v>14545.74</v>
      </c>
      <c r="D23" s="33">
        <v>67651.43</v>
      </c>
      <c r="E23" s="33">
        <v>37324.44</v>
      </c>
      <c r="F23" s="33">
        <v>55264.87</v>
      </c>
      <c r="G23" s="33">
        <v>31887.71</v>
      </c>
      <c r="H23" s="33">
        <v>18757.98</v>
      </c>
      <c r="I23" s="33">
        <v>14505.71</v>
      </c>
      <c r="J23" s="33">
        <v>22293.2</v>
      </c>
      <c r="K23" s="33">
        <v>26572.3</v>
      </c>
      <c r="L23" s="33">
        <f t="shared" si="6"/>
        <v>291463.62999999995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430.23</v>
      </c>
      <c r="D26" s="33">
        <v>1402.33</v>
      </c>
      <c r="E26" s="33">
        <v>1149.1</v>
      </c>
      <c r="F26" s="33">
        <v>1162.71</v>
      </c>
      <c r="G26" s="33">
        <v>697.08</v>
      </c>
      <c r="H26" s="33">
        <v>389.39</v>
      </c>
      <c r="I26" s="33">
        <v>492.86</v>
      </c>
      <c r="J26" s="33">
        <v>604.5</v>
      </c>
      <c r="K26" s="33">
        <v>759.71</v>
      </c>
      <c r="L26" s="33">
        <f t="shared" si="6"/>
        <v>7727.81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31096.02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-129451.39</v>
      </c>
      <c r="C32" s="33">
        <f t="shared" si="8"/>
        <v>-24314.399999999998</v>
      </c>
      <c r="D32" s="33">
        <f t="shared" si="8"/>
        <v>-71808</v>
      </c>
      <c r="E32" s="33">
        <f t="shared" si="8"/>
        <v>-55796.12000000011</v>
      </c>
      <c r="F32" s="33">
        <f t="shared" si="8"/>
        <v>-47528.8</v>
      </c>
      <c r="G32" s="33">
        <f t="shared" si="8"/>
        <v>-37417.6</v>
      </c>
      <c r="H32" s="33">
        <f t="shared" si="8"/>
        <v>-22028.05</v>
      </c>
      <c r="I32" s="33">
        <f t="shared" si="8"/>
        <v>-28388.07</v>
      </c>
      <c r="J32" s="33">
        <f t="shared" si="8"/>
        <v>-28305.199999999997</v>
      </c>
      <c r="K32" s="33">
        <f t="shared" si="8"/>
        <v>-45170.4</v>
      </c>
      <c r="L32" s="33">
        <f aca="true" t="shared" si="9" ref="L32:L39">SUM(B32:K32)</f>
        <v>-490208.03000000014</v>
      </c>
      <c r="M32"/>
    </row>
    <row r="33" spans="1:13" ht="18.75" customHeight="1">
      <c r="A33" s="27" t="s">
        <v>28</v>
      </c>
      <c r="B33" s="33">
        <f>B34+B35+B36+B37</f>
        <v>-22580.8</v>
      </c>
      <c r="C33" s="33">
        <f aca="true" t="shared" si="10" ref="C33:K33">C34+C35+C36+C37</f>
        <v>-23944.8</v>
      </c>
      <c r="D33" s="33">
        <f t="shared" si="10"/>
        <v>-71368</v>
      </c>
      <c r="E33" s="33">
        <f t="shared" si="10"/>
        <v>-50028</v>
      </c>
      <c r="F33" s="33">
        <f t="shared" si="10"/>
        <v>-47528.8</v>
      </c>
      <c r="G33" s="33">
        <f t="shared" si="10"/>
        <v>-37417.6</v>
      </c>
      <c r="H33" s="33">
        <f t="shared" si="10"/>
        <v>-15320.8</v>
      </c>
      <c r="I33" s="33">
        <f t="shared" si="10"/>
        <v>-28388.07</v>
      </c>
      <c r="J33" s="33">
        <f t="shared" si="10"/>
        <v>-27935.6</v>
      </c>
      <c r="K33" s="33">
        <f t="shared" si="10"/>
        <v>-45170.4</v>
      </c>
      <c r="L33" s="33">
        <f t="shared" si="9"/>
        <v>-369682.87000000005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-22580.8</v>
      </c>
      <c r="C34" s="33">
        <f t="shared" si="11"/>
        <v>-23944.8</v>
      </c>
      <c r="D34" s="33">
        <f t="shared" si="11"/>
        <v>-71368</v>
      </c>
      <c r="E34" s="33">
        <f t="shared" si="11"/>
        <v>-50028</v>
      </c>
      <c r="F34" s="33">
        <f t="shared" si="11"/>
        <v>-47528.8</v>
      </c>
      <c r="G34" s="33">
        <f t="shared" si="11"/>
        <v>-37417.6</v>
      </c>
      <c r="H34" s="33">
        <f t="shared" si="11"/>
        <v>-15320.8</v>
      </c>
      <c r="I34" s="33">
        <f t="shared" si="11"/>
        <v>-19971.6</v>
      </c>
      <c r="J34" s="33">
        <f t="shared" si="11"/>
        <v>-27935.6</v>
      </c>
      <c r="K34" s="33">
        <f t="shared" si="11"/>
        <v>-45170.4</v>
      </c>
      <c r="L34" s="33">
        <f t="shared" si="9"/>
        <v>-361266.4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-8416.47</v>
      </c>
      <c r="J37" s="17">
        <v>0</v>
      </c>
      <c r="K37" s="17">
        <v>0</v>
      </c>
      <c r="L37" s="33">
        <f t="shared" si="9"/>
        <v>-8416.47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-369.6</v>
      </c>
      <c r="D38" s="38">
        <f t="shared" si="12"/>
        <v>-440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-6707.25</v>
      </c>
      <c r="I38" s="38">
        <f t="shared" si="12"/>
        <v>0</v>
      </c>
      <c r="J38" s="38">
        <f t="shared" si="12"/>
        <v>-369.6</v>
      </c>
      <c r="K38" s="38">
        <f t="shared" si="12"/>
        <v>0</v>
      </c>
      <c r="L38" s="33">
        <f t="shared" si="9"/>
        <v>-120525.16000000012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-369.6</v>
      </c>
      <c r="D46" s="17">
        <v>-440</v>
      </c>
      <c r="E46" s="17">
        <v>0</v>
      </c>
      <c r="F46" s="17">
        <v>0</v>
      </c>
      <c r="G46" s="17">
        <v>0</v>
      </c>
      <c r="H46" s="17">
        <v>-110</v>
      </c>
      <c r="I46" s="17">
        <v>0</v>
      </c>
      <c r="J46" s="17">
        <v>-369.6</v>
      </c>
      <c r="K46" s="17">
        <v>0</v>
      </c>
      <c r="L46" s="30">
        <f t="shared" si="13"/>
        <v>-1289.2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706124.0200000001</v>
      </c>
      <c r="C56" s="41">
        <f t="shared" si="16"/>
        <v>538662.79</v>
      </c>
      <c r="D56" s="41">
        <f t="shared" si="16"/>
        <v>1758135.9100000001</v>
      </c>
      <c r="E56" s="41">
        <f t="shared" si="16"/>
        <v>1444697.8799999997</v>
      </c>
      <c r="F56" s="41">
        <f t="shared" si="16"/>
        <v>1470558.54</v>
      </c>
      <c r="G56" s="41">
        <f t="shared" si="16"/>
        <v>873184.8200000001</v>
      </c>
      <c r="H56" s="41">
        <f t="shared" si="16"/>
        <v>486666.37999999995</v>
      </c>
      <c r="I56" s="41">
        <f t="shared" si="16"/>
        <v>613944.5</v>
      </c>
      <c r="J56" s="41">
        <f t="shared" si="16"/>
        <v>762699.39</v>
      </c>
      <c r="K56" s="41">
        <f t="shared" si="16"/>
        <v>948265.49</v>
      </c>
      <c r="L56" s="42">
        <f t="shared" si="14"/>
        <v>9602939.72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706124.02</v>
      </c>
      <c r="C62" s="41">
        <f aca="true" t="shared" si="18" ref="C62:J62">SUM(C63:C74)</f>
        <v>538662.79</v>
      </c>
      <c r="D62" s="41">
        <f t="shared" si="18"/>
        <v>1758135.9106313074</v>
      </c>
      <c r="E62" s="41">
        <f t="shared" si="18"/>
        <v>1444697.8772390238</v>
      </c>
      <c r="F62" s="41">
        <f t="shared" si="18"/>
        <v>1470558.544393643</v>
      </c>
      <c r="G62" s="41">
        <f t="shared" si="18"/>
        <v>873184.8220283451</v>
      </c>
      <c r="H62" s="41">
        <f t="shared" si="18"/>
        <v>486666.37792026176</v>
      </c>
      <c r="I62" s="41">
        <f>SUM(I63:I79)</f>
        <v>613944.503749795</v>
      </c>
      <c r="J62" s="41">
        <f t="shared" si="18"/>
        <v>762699.387881064</v>
      </c>
      <c r="K62" s="41">
        <f>SUM(K63:K76)</f>
        <v>948265.49</v>
      </c>
      <c r="L62" s="46">
        <f>SUM(B62:K62)</f>
        <v>9602939.72384344</v>
      </c>
      <c r="M62" s="40"/>
    </row>
    <row r="63" spans="1:13" ht="18.75" customHeight="1">
      <c r="A63" s="47" t="s">
        <v>46</v>
      </c>
      <c r="B63" s="48">
        <v>706124.02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706124.02</v>
      </c>
      <c r="M63"/>
    </row>
    <row r="64" spans="1:13" ht="18.75" customHeight="1">
      <c r="A64" s="47" t="s">
        <v>55</v>
      </c>
      <c r="B64" s="17">
        <v>0</v>
      </c>
      <c r="C64" s="48">
        <v>471976.34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471976.34</v>
      </c>
      <c r="M64"/>
    </row>
    <row r="65" spans="1:13" ht="18.75" customHeight="1">
      <c r="A65" s="47" t="s">
        <v>56</v>
      </c>
      <c r="B65" s="17">
        <v>0</v>
      </c>
      <c r="C65" s="48">
        <v>66686.45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66686.45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1758135.9106313074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1758135.9106313074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1444697.8772390238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1444697.8772390238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1470558.544393643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1470558.544393643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873184.8220283451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873184.8220283451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486666.37792026176</v>
      </c>
      <c r="I70" s="17">
        <v>0</v>
      </c>
      <c r="J70" s="17">
        <v>0</v>
      </c>
      <c r="K70" s="17">
        <v>0</v>
      </c>
      <c r="L70" s="46">
        <f t="shared" si="19"/>
        <v>486666.37792026176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613944.503749795</v>
      </c>
      <c r="J71" s="17">
        <v>0</v>
      </c>
      <c r="K71" s="17">
        <v>0</v>
      </c>
      <c r="L71" s="46">
        <f t="shared" si="19"/>
        <v>613944.503749795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762699.387881064</v>
      </c>
      <c r="K72" s="17">
        <v>0</v>
      </c>
      <c r="L72" s="46">
        <f t="shared" si="19"/>
        <v>762699.387881064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548950.89</v>
      </c>
      <c r="L73" s="46">
        <f t="shared" si="19"/>
        <v>548950.89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399314.6</v>
      </c>
      <c r="L74" s="46">
        <f t="shared" si="19"/>
        <v>399314.6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2023-10-17T17:55:41Z</dcterms:modified>
  <cp:category/>
  <cp:version/>
  <cp:contentType/>
  <cp:contentStatus/>
</cp:coreProperties>
</file>