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<sst xmlns="http://schemas.openxmlformats.org/spreadsheetml/2006/main" count="88" uniqueCount="87">
  <si>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</si>
  <si>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</si>
  <si>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</si>
  <si>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</si>
  <si>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</si>
  <si>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</si>
  <si>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</si>
  <si>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</si>
  <si>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</si>
  <si>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</si>
  <si>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</si>
  <si>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</si>
  <si>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</si>
  <si>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</si>
  <si>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</si>
  <si>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</si>
  <si>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</si>
  <si>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</si>
  <si>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</si>
  <si>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</si>
  <si>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</si>
  <si>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</si>
  <si>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</si>
  <si>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</si>
  <si>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</si>
  <si>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</si>
  <si>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</si>
  <si>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</si>
  <si>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</si>
  <si>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</si>
  <si>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</si>
  <si>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</si>
  <si>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</si>
  <si>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</si>
  <si>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</si>
  <si>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</si>
  <si>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</si>
  <si>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</si>
  <si>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</si>
  <si>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</si>
  <si>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</si>
  <si>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</si>
  <si>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</si>
  <si>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</si>
  <si>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</si>
  <si>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</si>
  <si>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</si>
  <si>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</si>
  <si>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</si>
  <si>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</si>
  <si>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</si>
  <si>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</si>
  <si>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</si>
  <si>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</si>
  <si>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</si>
  <si>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</si>
  <si>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</si>
  <si>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</si>
  <si>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</si>
  <si>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</si>
  <si>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</si>
  <si>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</si>
  <si>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</si>
  <si>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</si>
  <si>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</si>
  <si>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</si>
  <si>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</si>
  <si>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</si>
  <si>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</si>
  <si>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</si>
  <si>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</si>
  <si>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</si>
  <si>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</si>
  <si>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</si>
  <si>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</si>
  <si>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</si>
  <si>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</si>
  <si>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</si>
  <si>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</si>
  <si>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</si>
  <si>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</si>
  <si>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</si>
  <si>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06/10/23 - VENCIMENTO 16/10/23</t>
  </si>
  <si>
    <t>4. Remuneração Bruta do Operador (4.1 + 4.2 + 4.3 + 4.4 + 4.5 + 4.6 + 4.9)</t>
  </si>
  <si>
    <t>4.9. Remuneração Veículos Elétricos</t>
  </si>
  <si>
    <t>5.3. Revisão de Remuneração pelo Transporte Coletivo ¹</t>
  </si>
  <si>
    <t>¹ Energia para tração agosto e setembro.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</si>
</sst>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89819</v>
      </c>
      <c r="C7" s="10">
        <f aca="true" t="shared" si="0" ref="C7:K7">C8+C11</f>
        <v>111979</v>
      </c>
      <c r="D7" s="10">
        <f t="shared" si="0"/>
        <v>333046</v>
      </c>
      <c r="E7" s="10">
        <f t="shared" si="0"/>
        <v>259242</v>
      </c>
      <c r="F7" s="10">
        <f t="shared" si="0"/>
        <v>277711</v>
      </c>
      <c r="G7" s="10">
        <f t="shared" si="0"/>
        <v>154259</v>
      </c>
      <c r="H7" s="10">
        <f t="shared" si="0"/>
        <v>88421</v>
      </c>
      <c r="I7" s="10">
        <f t="shared" si="0"/>
        <v>122182</v>
      </c>
      <c r="J7" s="10">
        <f t="shared" si="0"/>
        <v>121504</v>
      </c>
      <c r="K7" s="10">
        <f t="shared" si="0"/>
        <v>223923</v>
      </c>
      <c r="L7" s="10">
        <f aca="true" t="shared" si="1" ref="L7:L13">SUM(B7:K7)</f>
        <v>1782086</v>
      </c>
      <c r="M7" s="11"/>
    </row>
    <row r="8" spans="1:13" ht="17.25" customHeight="1">
      <c r="A8" s="12" t="s">
        <v>80</v>
      </c>
      <c r="B8" s="13">
        <f>B9+B10</f>
        <v>5133</v>
      </c>
      <c r="C8" s="13">
        <f aca="true" t="shared" si="2" ref="C8:K8">C9+C10</f>
        <v>5776</v>
      </c>
      <c r="D8" s="13">
        <f t="shared" si="2"/>
        <v>17181</v>
      </c>
      <c r="E8" s="13">
        <f t="shared" si="2"/>
        <v>11553</v>
      </c>
      <c r="F8" s="13">
        <f t="shared" si="2"/>
        <v>11449</v>
      </c>
      <c r="G8" s="13">
        <f t="shared" si="2"/>
        <v>8520</v>
      </c>
      <c r="H8" s="13">
        <f t="shared" si="2"/>
        <v>4465</v>
      </c>
      <c r="I8" s="13">
        <f t="shared" si="2"/>
        <v>4579</v>
      </c>
      <c r="J8" s="13">
        <f t="shared" si="2"/>
        <v>6177</v>
      </c>
      <c r="K8" s="13">
        <f t="shared" si="2"/>
        <v>10930</v>
      </c>
      <c r="L8" s="13">
        <f t="shared" si="1"/>
        <v>85763</v>
      </c>
      <c r="M8"/>
    </row>
    <row r="9" spans="1:13" ht="17.25" customHeight="1">
      <c r="A9" s="14" t="s">
        <v>18</v>
      </c>
      <c r="B9" s="15">
        <v>5130</v>
      </c>
      <c r="C9" s="15">
        <v>5776</v>
      </c>
      <c r="D9" s="15">
        <v>17181</v>
      </c>
      <c r="E9" s="15">
        <v>11553</v>
      </c>
      <c r="F9" s="15">
        <v>11449</v>
      </c>
      <c r="G9" s="15">
        <v>8520</v>
      </c>
      <c r="H9" s="15">
        <v>4332</v>
      </c>
      <c r="I9" s="15">
        <v>4579</v>
      </c>
      <c r="J9" s="15">
        <v>6177</v>
      </c>
      <c r="K9" s="15">
        <v>10930</v>
      </c>
      <c r="L9" s="13">
        <f t="shared" si="1"/>
        <v>85627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133</v>
      </c>
      <c r="I10" s="15">
        <v>0</v>
      </c>
      <c r="J10" s="15">
        <v>0</v>
      </c>
      <c r="K10" s="15">
        <v>0</v>
      </c>
      <c r="L10" s="13">
        <f t="shared" si="1"/>
        <v>136</v>
      </c>
      <c r="M10"/>
    </row>
    <row r="11" spans="1:13" ht="17.25" customHeight="1">
      <c r="A11" s="12" t="s">
        <v>69</v>
      </c>
      <c r="B11" s="15">
        <v>84686</v>
      </c>
      <c r="C11" s="15">
        <v>106203</v>
      </c>
      <c r="D11" s="15">
        <v>315865</v>
      </c>
      <c r="E11" s="15">
        <v>247689</v>
      </c>
      <c r="F11" s="15">
        <v>266262</v>
      </c>
      <c r="G11" s="15">
        <v>145739</v>
      </c>
      <c r="H11" s="15">
        <v>83956</v>
      </c>
      <c r="I11" s="15">
        <v>117603</v>
      </c>
      <c r="J11" s="15">
        <v>115327</v>
      </c>
      <c r="K11" s="15">
        <v>212993</v>
      </c>
      <c r="L11" s="13">
        <f t="shared" si="1"/>
        <v>1696323</v>
      </c>
      <c r="M11" s="60"/>
    </row>
    <row r="12" spans="1:13" ht="17.25" customHeight="1">
      <c r="A12" s="14" t="s">
        <v>81</v>
      </c>
      <c r="B12" s="15">
        <v>9815</v>
      </c>
      <c r="C12" s="15">
        <v>8264</v>
      </c>
      <c r="D12" s="15">
        <v>28498</v>
      </c>
      <c r="E12" s="15">
        <v>25424</v>
      </c>
      <c r="F12" s="15">
        <v>23645</v>
      </c>
      <c r="G12" s="15">
        <v>14013</v>
      </c>
      <c r="H12" s="15">
        <v>7680</v>
      </c>
      <c r="I12" s="15">
        <v>6764</v>
      </c>
      <c r="J12" s="15">
        <v>8202</v>
      </c>
      <c r="K12" s="15">
        <v>14488</v>
      </c>
      <c r="L12" s="13">
        <f t="shared" si="1"/>
        <v>146793</v>
      </c>
      <c r="M12" s="60"/>
    </row>
    <row r="13" spans="1:13" ht="17.25" customHeight="1">
      <c r="A13" s="14" t="s">
        <v>70</v>
      </c>
      <c r="B13" s="15">
        <f>+B11-B12</f>
        <v>74871</v>
      </c>
      <c r="C13" s="15">
        <f aca="true" t="shared" si="3" ref="C13:K13">+C11-C12</f>
        <v>97939</v>
      </c>
      <c r="D13" s="15">
        <f t="shared" si="3"/>
        <v>287367</v>
      </c>
      <c r="E13" s="15">
        <f t="shared" si="3"/>
        <v>222265</v>
      </c>
      <c r="F13" s="15">
        <f t="shared" si="3"/>
        <v>242617</v>
      </c>
      <c r="G13" s="15">
        <f t="shared" si="3"/>
        <v>131726</v>
      </c>
      <c r="H13" s="15">
        <f t="shared" si="3"/>
        <v>76276</v>
      </c>
      <c r="I13" s="15">
        <f t="shared" si="3"/>
        <v>110839</v>
      </c>
      <c r="J13" s="15">
        <f t="shared" si="3"/>
        <v>107125</v>
      </c>
      <c r="K13" s="15">
        <f t="shared" si="3"/>
        <v>198505</v>
      </c>
      <c r="L13" s="13">
        <f t="shared" si="1"/>
        <v>1549530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1.204504548572884</v>
      </c>
      <c r="C18" s="22">
        <v>1.175246731226527</v>
      </c>
      <c r="D18" s="22">
        <v>1.070507241981165</v>
      </c>
      <c r="E18" s="22">
        <v>1.120455417659739</v>
      </c>
      <c r="F18" s="22">
        <v>1.193044370487511</v>
      </c>
      <c r="G18" s="22">
        <v>1.168069517859618</v>
      </c>
      <c r="H18" s="22">
        <v>1.059510778259522</v>
      </c>
      <c r="I18" s="22">
        <v>1.159997761489874</v>
      </c>
      <c r="J18" s="22">
        <v>1.317266063087306</v>
      </c>
      <c r="K18" s="22">
        <v>1.104437706031857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SUM(B21:B29)</f>
        <v>829353.5000000001</v>
      </c>
      <c r="C20" s="25">
        <f aca="true" t="shared" si="4" ref="C20:K20">SUM(C21:C29)</f>
        <v>560004.7999999999</v>
      </c>
      <c r="D20" s="25">
        <f t="shared" si="4"/>
        <v>1823723.7000000002</v>
      </c>
      <c r="E20" s="25">
        <f t="shared" si="4"/>
        <v>1487494.1199999999</v>
      </c>
      <c r="F20" s="25">
        <f t="shared" si="4"/>
        <v>1517423.28</v>
      </c>
      <c r="G20" s="25">
        <f t="shared" si="4"/>
        <v>903701.05</v>
      </c>
      <c r="H20" s="25">
        <f t="shared" si="4"/>
        <v>519831.62</v>
      </c>
      <c r="I20" s="25">
        <f t="shared" si="4"/>
        <v>642566.31</v>
      </c>
      <c r="J20" s="25">
        <f t="shared" si="4"/>
        <v>787479.93</v>
      </c>
      <c r="K20" s="25">
        <f t="shared" si="4"/>
        <v>991072.99</v>
      </c>
      <c r="L20" s="25">
        <f>SUM(B20:K20)</f>
        <v>10062651.3</v>
      </c>
      <c r="M20"/>
    </row>
    <row r="21" spans="1:13" ht="17.25" customHeight="1">
      <c r="A21" s="26" t="s">
        <v>22</v>
      </c>
      <c r="B21" s="56">
        <f>ROUND((B15+B16)*B7,2)</f>
        <v>658094.83</v>
      </c>
      <c r="C21" s="56">
        <f aca="true" t="shared" si="5" ref="C21:K21">ROUND((C15+C16)*C7,2)</f>
        <v>461946.97</v>
      </c>
      <c r="D21" s="56">
        <f t="shared" si="5"/>
        <v>1635222.56</v>
      </c>
      <c r="E21" s="56">
        <f t="shared" si="5"/>
        <v>1289314.16</v>
      </c>
      <c r="F21" s="56">
        <f t="shared" si="5"/>
        <v>1220373.22</v>
      </c>
      <c r="G21" s="56">
        <f t="shared" si="5"/>
        <v>745364.06</v>
      </c>
      <c r="H21" s="56">
        <f t="shared" si="5"/>
        <v>470620.77</v>
      </c>
      <c r="I21" s="56">
        <f t="shared" si="5"/>
        <v>539176.95</v>
      </c>
      <c r="J21" s="56">
        <f t="shared" si="5"/>
        <v>577459.91</v>
      </c>
      <c r="K21" s="56">
        <f t="shared" si="5"/>
        <v>869045.16</v>
      </c>
      <c r="L21" s="33">
        <f aca="true" t="shared" si="6" ref="L21:L29">SUM(B21:K21)</f>
        <v>8466618.589999998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134583.39</v>
      </c>
      <c r="C22" s="33">
        <f t="shared" si="7"/>
        <v>80954.7</v>
      </c>
      <c r="D22" s="33">
        <f t="shared" si="7"/>
        <v>115295.03</v>
      </c>
      <c r="E22" s="33">
        <f t="shared" si="7"/>
        <v>155304.88</v>
      </c>
      <c r="F22" s="33">
        <f t="shared" si="7"/>
        <v>235586.18</v>
      </c>
      <c r="G22" s="33">
        <f t="shared" si="7"/>
        <v>125272.98</v>
      </c>
      <c r="H22" s="33">
        <f t="shared" si="7"/>
        <v>28007.01</v>
      </c>
      <c r="I22" s="33">
        <f t="shared" si="7"/>
        <v>86267.11</v>
      </c>
      <c r="J22" s="33">
        <f t="shared" si="7"/>
        <v>183208.43</v>
      </c>
      <c r="K22" s="33">
        <f t="shared" si="7"/>
        <v>90761.08</v>
      </c>
      <c r="L22" s="33">
        <f t="shared" si="6"/>
        <v>1235240.79</v>
      </c>
      <c r="M22"/>
    </row>
    <row r="23" spans="1:13" ht="17.25" customHeight="1">
      <c r="A23" s="27" t="s">
        <v>24</v>
      </c>
      <c r="B23" s="33">
        <v>2722.41</v>
      </c>
      <c r="C23" s="33">
        <v>14545.74</v>
      </c>
      <c r="D23" s="33">
        <v>67084.94</v>
      </c>
      <c r="E23" s="33">
        <v>37290.52</v>
      </c>
      <c r="F23" s="33">
        <v>55775.36</v>
      </c>
      <c r="G23" s="33">
        <v>31831.22</v>
      </c>
      <c r="H23" s="33">
        <v>18703.68</v>
      </c>
      <c r="I23" s="33">
        <v>14443.55</v>
      </c>
      <c r="J23" s="33">
        <v>22168.88</v>
      </c>
      <c r="K23" s="33">
        <v>26293.8</v>
      </c>
      <c r="L23" s="33">
        <f t="shared" si="6"/>
        <v>290860.0999999999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637.18</v>
      </c>
      <c r="C26" s="33">
        <v>430.23</v>
      </c>
      <c r="D26" s="33">
        <v>1399.61</v>
      </c>
      <c r="E26" s="33">
        <v>1140.93</v>
      </c>
      <c r="F26" s="33">
        <v>1165.43</v>
      </c>
      <c r="G26" s="33">
        <v>694.36</v>
      </c>
      <c r="H26" s="33">
        <v>400.28</v>
      </c>
      <c r="I26" s="33">
        <v>492.86</v>
      </c>
      <c r="J26" s="33">
        <v>604.5</v>
      </c>
      <c r="K26" s="33">
        <v>759.71</v>
      </c>
      <c r="L26" s="33">
        <f t="shared" si="6"/>
        <v>7725.089999999999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84</v>
      </c>
      <c r="B29" s="33">
        <v>31072.21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31072.21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-610963.33</v>
      </c>
      <c r="C32" s="33">
        <f t="shared" si="8"/>
        <v>-25414.4</v>
      </c>
      <c r="D32" s="33">
        <f t="shared" si="8"/>
        <v>-82196.4</v>
      </c>
      <c r="E32" s="33">
        <f t="shared" si="8"/>
        <v>278798.6799999999</v>
      </c>
      <c r="F32" s="33">
        <f t="shared" si="8"/>
        <v>-70175.6</v>
      </c>
      <c r="G32" s="33">
        <f t="shared" si="8"/>
        <v>-57288</v>
      </c>
      <c r="H32" s="33">
        <f t="shared" si="8"/>
        <v>-25658.05</v>
      </c>
      <c r="I32" s="33">
        <f t="shared" si="8"/>
        <v>140952.4</v>
      </c>
      <c r="J32" s="33">
        <f t="shared" si="8"/>
        <v>-37078.8</v>
      </c>
      <c r="K32" s="33">
        <f t="shared" si="8"/>
        <v>-48092</v>
      </c>
      <c r="L32" s="33">
        <f aca="true" t="shared" si="9" ref="L32:L39">SUM(B32:K32)</f>
        <v>-537115.5000000002</v>
      </c>
      <c r="M32"/>
    </row>
    <row r="33" spans="1:13" ht="18.75" customHeight="1">
      <c r="A33" s="27" t="s">
        <v>28</v>
      </c>
      <c r="B33" s="33">
        <f>B34+B35+B36+B37</f>
        <v>-22572</v>
      </c>
      <c r="C33" s="33">
        <f aca="true" t="shared" si="10" ref="C33:K33">C34+C35+C36+C37</f>
        <v>-25414.4</v>
      </c>
      <c r="D33" s="33">
        <f t="shared" si="10"/>
        <v>-75596.4</v>
      </c>
      <c r="E33" s="33">
        <f t="shared" si="10"/>
        <v>-50833.2</v>
      </c>
      <c r="F33" s="33">
        <f t="shared" si="10"/>
        <v>-50375.6</v>
      </c>
      <c r="G33" s="33">
        <f t="shared" si="10"/>
        <v>-37488</v>
      </c>
      <c r="H33" s="33">
        <f t="shared" si="10"/>
        <v>-19060.8</v>
      </c>
      <c r="I33" s="33">
        <f t="shared" si="10"/>
        <v>-20147.6</v>
      </c>
      <c r="J33" s="33">
        <f t="shared" si="10"/>
        <v>-27178.8</v>
      </c>
      <c r="K33" s="33">
        <f t="shared" si="10"/>
        <v>-48092</v>
      </c>
      <c r="L33" s="33">
        <f t="shared" si="9"/>
        <v>-376758.79999999993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-22572</v>
      </c>
      <c r="C34" s="33">
        <f t="shared" si="11"/>
        <v>-25414.4</v>
      </c>
      <c r="D34" s="33">
        <f t="shared" si="11"/>
        <v>-75596.4</v>
      </c>
      <c r="E34" s="33">
        <f t="shared" si="11"/>
        <v>-50833.2</v>
      </c>
      <c r="F34" s="33">
        <f t="shared" si="11"/>
        <v>-50375.6</v>
      </c>
      <c r="G34" s="33">
        <f t="shared" si="11"/>
        <v>-37488</v>
      </c>
      <c r="H34" s="33">
        <f t="shared" si="11"/>
        <v>-19060.8</v>
      </c>
      <c r="I34" s="33">
        <f t="shared" si="11"/>
        <v>-20147.6</v>
      </c>
      <c r="J34" s="33">
        <f t="shared" si="11"/>
        <v>-27178.8</v>
      </c>
      <c r="K34" s="33">
        <f t="shared" si="11"/>
        <v>-48092</v>
      </c>
      <c r="L34" s="33">
        <f t="shared" si="9"/>
        <v>-376758.79999999993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-110170.59</v>
      </c>
      <c r="C38" s="38">
        <f aca="true" t="shared" si="12" ref="C38:K38">SUM(C39:C50)</f>
        <v>0</v>
      </c>
      <c r="D38" s="38">
        <f t="shared" si="12"/>
        <v>-6600</v>
      </c>
      <c r="E38" s="38">
        <f t="shared" si="12"/>
        <v>329631.8799999999</v>
      </c>
      <c r="F38" s="38">
        <f t="shared" si="12"/>
        <v>-19800</v>
      </c>
      <c r="G38" s="38">
        <f t="shared" si="12"/>
        <v>-19800</v>
      </c>
      <c r="H38" s="38">
        <f t="shared" si="12"/>
        <v>-6597.25</v>
      </c>
      <c r="I38" s="38">
        <f t="shared" si="12"/>
        <v>161100</v>
      </c>
      <c r="J38" s="38">
        <f t="shared" si="12"/>
        <v>-9900</v>
      </c>
      <c r="K38" s="38">
        <f t="shared" si="12"/>
        <v>0</v>
      </c>
      <c r="L38" s="33">
        <f t="shared" si="9"/>
        <v>317864.0399999999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33">
        <v>-3300</v>
      </c>
      <c r="C44" s="17">
        <v>0</v>
      </c>
      <c r="D44" s="33">
        <v>-6600</v>
      </c>
      <c r="E44" s="33">
        <v>-46200</v>
      </c>
      <c r="F44" s="33">
        <v>-19800</v>
      </c>
      <c r="G44" s="33">
        <v>-19800</v>
      </c>
      <c r="H44" s="17">
        <v>0</v>
      </c>
      <c r="I44" s="33">
        <v>-9900</v>
      </c>
      <c r="J44" s="33">
        <v>-9900</v>
      </c>
      <c r="K44" s="17">
        <v>0</v>
      </c>
      <c r="L44" s="33">
        <f t="shared" si="13"/>
        <v>-115500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1560600</v>
      </c>
      <c r="F47" s="17">
        <v>0</v>
      </c>
      <c r="G47" s="17">
        <v>0</v>
      </c>
      <c r="H47" s="17">
        <v>0</v>
      </c>
      <c r="I47" s="17">
        <v>706500</v>
      </c>
      <c r="J47" s="17">
        <v>0</v>
      </c>
      <c r="K47" s="17">
        <v>0</v>
      </c>
      <c r="L47" s="17">
        <f>SUM(B47:K47)</f>
        <v>2267100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8">
        <v>-478220.74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-478220.74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218390.17000000016</v>
      </c>
      <c r="C56" s="41">
        <f t="shared" si="16"/>
        <v>534590.3999999999</v>
      </c>
      <c r="D56" s="41">
        <f t="shared" si="16"/>
        <v>1741527.3000000003</v>
      </c>
      <c r="E56" s="41">
        <f t="shared" si="16"/>
        <v>1766292.7999999998</v>
      </c>
      <c r="F56" s="41">
        <f t="shared" si="16"/>
        <v>1447247.68</v>
      </c>
      <c r="G56" s="41">
        <f t="shared" si="16"/>
        <v>846413.05</v>
      </c>
      <c r="H56" s="41">
        <f t="shared" si="16"/>
        <v>494173.57</v>
      </c>
      <c r="I56" s="41">
        <f t="shared" si="16"/>
        <v>783518.7100000001</v>
      </c>
      <c r="J56" s="41">
        <f t="shared" si="16"/>
        <v>750401.13</v>
      </c>
      <c r="K56" s="41">
        <f t="shared" si="16"/>
        <v>942980.99</v>
      </c>
      <c r="L56" s="42">
        <f t="shared" si="14"/>
        <v>9525535.8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218390.17</v>
      </c>
      <c r="C62" s="41">
        <f aca="true" t="shared" si="18" ref="C62:J62">SUM(C63:C74)</f>
        <v>534590.4</v>
      </c>
      <c r="D62" s="41">
        <f t="shared" si="18"/>
        <v>1741527.3025982573</v>
      </c>
      <c r="E62" s="41">
        <f t="shared" si="18"/>
        <v>1766292.7955603926</v>
      </c>
      <c r="F62" s="41">
        <f t="shared" si="18"/>
        <v>1447247.679907921</v>
      </c>
      <c r="G62" s="41">
        <f t="shared" si="18"/>
        <v>846413.0481496501</v>
      </c>
      <c r="H62" s="41">
        <f t="shared" si="18"/>
        <v>494173.5682597832</v>
      </c>
      <c r="I62" s="41">
        <f>SUM(I63:I79)</f>
        <v>783518.7049984799</v>
      </c>
      <c r="J62" s="41">
        <f t="shared" si="18"/>
        <v>750401.132186034</v>
      </c>
      <c r="K62" s="41">
        <f>SUM(K63:K76)</f>
        <v>942981</v>
      </c>
      <c r="L62" s="46">
        <f>SUM(B62:K62)</f>
        <v>9525535.80166052</v>
      </c>
      <c r="M62" s="40"/>
    </row>
    <row r="63" spans="1:13" ht="18.75" customHeight="1">
      <c r="A63" s="47" t="s">
        <v>45</v>
      </c>
      <c r="B63" s="48">
        <v>218390.17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218390.17</v>
      </c>
      <c r="M63"/>
    </row>
    <row r="64" spans="1:13" ht="18.75" customHeight="1">
      <c r="A64" s="47" t="s">
        <v>54</v>
      </c>
      <c r="B64" s="17">
        <v>0</v>
      </c>
      <c r="C64" s="48">
        <v>468194.27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468194.27</v>
      </c>
      <c r="M64"/>
    </row>
    <row r="65" spans="1:13" ht="18.75" customHeight="1">
      <c r="A65" s="47" t="s">
        <v>55</v>
      </c>
      <c r="B65" s="17">
        <v>0</v>
      </c>
      <c r="C65" s="48">
        <v>66396.13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66396.13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1741527.3025982573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1741527.3025982573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1766292.7955603926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1766292.7955603926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1447247.679907921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1447247.679907921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846413.0481496501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846413.0481496501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494173.5682597832</v>
      </c>
      <c r="I70" s="17">
        <v>0</v>
      </c>
      <c r="J70" s="17">
        <v>0</v>
      </c>
      <c r="K70" s="17">
        <v>0</v>
      </c>
      <c r="L70" s="46">
        <f t="shared" si="19"/>
        <v>494173.5682597832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783518.7049984799</v>
      </c>
      <c r="J71" s="17">
        <v>0</v>
      </c>
      <c r="K71" s="17">
        <v>0</v>
      </c>
      <c r="L71" s="46">
        <f t="shared" si="19"/>
        <v>783518.7049984799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750401.132186034</v>
      </c>
      <c r="K72" s="17">
        <v>0</v>
      </c>
      <c r="L72" s="46">
        <f t="shared" si="19"/>
        <v>750401.132186034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547400.47</v>
      </c>
      <c r="L73" s="46">
        <f t="shared" si="19"/>
        <v>547400.47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395580.53</v>
      </c>
      <c r="L74" s="46">
        <f t="shared" si="19"/>
        <v>395580.53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2023-10-15T22:02:43Z</dcterms:modified>
  <cp:category/>
  <cp:version/>
  <cp:contentType/>
  <cp:contentStatus/>
</cp:coreProperties>
</file>