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<sst xmlns="http://schemas.openxmlformats.org/spreadsheetml/2006/main" count="87" uniqueCount="86">
  <si>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</si>
  <si>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</si>
  <si>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</si>
  <si>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</si>
  <si>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</si>
  <si>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</si>
  <si>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</si>
  <si>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</si>
  <si>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</si>
  <si>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</si>
  <si>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</si>
  <si>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</si>
  <si>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</si>
  <si>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</si>
  <si>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</si>
  <si>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</si>
  <si>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</si>
  <si>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</si>
  <si>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</si>
  <si>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</si>
  <si>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</si>
  <si>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</si>
  <si>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</si>
  <si>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</si>
  <si>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</si>
  <si>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</si>
  <si>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</si>
  <si>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</si>
  <si>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</si>
  <si>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</si>
  <si>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</si>
  <si>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</si>
  <si>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</si>
  <si>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</si>
  <si>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</si>
  <si>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</si>
  <si>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</si>
  <si>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</si>
  <si>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</si>
  <si>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</si>
  <si>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</si>
  <si>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</si>
  <si>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</si>
  <si>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</si>
  <si>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</si>
  <si>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</si>
  <si>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</si>
  <si>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</si>
  <si>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</si>
  <si>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</si>
  <si>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</si>
  <si>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</si>
  <si>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</si>
  <si>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</si>
  <si>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</si>
  <si>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</si>
  <si>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</si>
  <si>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</si>
  <si>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</si>
  <si>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</si>
  <si>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</si>
  <si>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</si>
  <si>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</si>
  <si>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</si>
  <si>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</si>
  <si>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</si>
  <si>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</si>
  <si>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</si>
  <si>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</si>
  <si>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</si>
  <si>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</si>
  <si>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</si>
  <si>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</si>
  <si>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</si>
  <si>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</si>
  <si>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</si>
  <si>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</si>
  <si>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</si>
  <si>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</si>
  <si>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</si>
  <si>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</si>
  <si>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</si>
  <si>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</si>
  <si>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03/10/23 - VENCIMENTO 10/10/23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</si>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</sst>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92814</v>
      </c>
      <c r="C7" s="10">
        <f aca="true" t="shared" si="0" ref="C7:K7">C8+C11</f>
        <v>90256</v>
      </c>
      <c r="D7" s="10">
        <f t="shared" si="0"/>
        <v>270065</v>
      </c>
      <c r="E7" s="10">
        <f t="shared" si="0"/>
        <v>231447</v>
      </c>
      <c r="F7" s="10">
        <f t="shared" si="0"/>
        <v>234724</v>
      </c>
      <c r="G7" s="10">
        <f t="shared" si="0"/>
        <v>125901</v>
      </c>
      <c r="H7" s="10">
        <f t="shared" si="0"/>
        <v>86939</v>
      </c>
      <c r="I7" s="10">
        <f t="shared" si="0"/>
        <v>115974</v>
      </c>
      <c r="J7" s="10">
        <f t="shared" si="0"/>
        <v>120959</v>
      </c>
      <c r="K7" s="10">
        <f t="shared" si="0"/>
        <v>190522</v>
      </c>
      <c r="L7" s="10">
        <f aca="true" t="shared" si="1" ref="L7:L13">SUM(B7:K7)</f>
        <v>1559601</v>
      </c>
      <c r="M7" s="11"/>
    </row>
    <row r="8" spans="1:13" ht="17.25" customHeight="1">
      <c r="A8" s="12" t="s">
        <v>81</v>
      </c>
      <c r="B8" s="13">
        <f>B9+B10</f>
        <v>4978</v>
      </c>
      <c r="C8" s="13">
        <f aca="true" t="shared" si="2" ref="C8:K8">C9+C10</f>
        <v>4189</v>
      </c>
      <c r="D8" s="13">
        <f t="shared" si="2"/>
        <v>13804</v>
      </c>
      <c r="E8" s="13">
        <f t="shared" si="2"/>
        <v>10575</v>
      </c>
      <c r="F8" s="13">
        <f t="shared" si="2"/>
        <v>9145</v>
      </c>
      <c r="G8" s="13">
        <f t="shared" si="2"/>
        <v>7669</v>
      </c>
      <c r="H8" s="13">
        <f t="shared" si="2"/>
        <v>5448</v>
      </c>
      <c r="I8" s="13">
        <f t="shared" si="2"/>
        <v>4565</v>
      </c>
      <c r="J8" s="13">
        <f t="shared" si="2"/>
        <v>7057</v>
      </c>
      <c r="K8" s="13">
        <f t="shared" si="2"/>
        <v>8966</v>
      </c>
      <c r="L8" s="13">
        <f t="shared" si="1"/>
        <v>76396</v>
      </c>
      <c r="M8"/>
    </row>
    <row r="9" spans="1:13" ht="17.25" customHeight="1">
      <c r="A9" s="14" t="s">
        <v>18</v>
      </c>
      <c r="B9" s="15">
        <v>4974</v>
      </c>
      <c r="C9" s="15">
        <v>4189</v>
      </c>
      <c r="D9" s="15">
        <v>13804</v>
      </c>
      <c r="E9" s="15">
        <v>10575</v>
      </c>
      <c r="F9" s="15">
        <v>9145</v>
      </c>
      <c r="G9" s="15">
        <v>7669</v>
      </c>
      <c r="H9" s="15">
        <v>5437</v>
      </c>
      <c r="I9" s="15">
        <v>4565</v>
      </c>
      <c r="J9" s="15">
        <v>7057</v>
      </c>
      <c r="K9" s="15">
        <v>8966</v>
      </c>
      <c r="L9" s="13">
        <f t="shared" si="1"/>
        <v>76381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 t="shared" si="1"/>
        <v>15</v>
      </c>
      <c r="M10"/>
    </row>
    <row r="11" spans="1:13" ht="17.25" customHeight="1">
      <c r="A11" s="12" t="s">
        <v>70</v>
      </c>
      <c r="B11" s="15">
        <v>87836</v>
      </c>
      <c r="C11" s="15">
        <v>86067</v>
      </c>
      <c r="D11" s="15">
        <v>256261</v>
      </c>
      <c r="E11" s="15">
        <v>220872</v>
      </c>
      <c r="F11" s="15">
        <v>225579</v>
      </c>
      <c r="G11" s="15">
        <v>118232</v>
      </c>
      <c r="H11" s="15">
        <v>81491</v>
      </c>
      <c r="I11" s="15">
        <v>111409</v>
      </c>
      <c r="J11" s="15">
        <v>113902</v>
      </c>
      <c r="K11" s="15">
        <v>181556</v>
      </c>
      <c r="L11" s="13">
        <f t="shared" si="1"/>
        <v>1483205</v>
      </c>
      <c r="M11" s="60"/>
    </row>
    <row r="12" spans="1:13" ht="17.25" customHeight="1">
      <c r="A12" s="14" t="s">
        <v>82</v>
      </c>
      <c r="B12" s="15">
        <v>8809</v>
      </c>
      <c r="C12" s="15">
        <v>6530</v>
      </c>
      <c r="D12" s="15">
        <v>23422</v>
      </c>
      <c r="E12" s="15">
        <v>20884</v>
      </c>
      <c r="F12" s="15">
        <v>19361</v>
      </c>
      <c r="G12" s="15">
        <v>11075</v>
      </c>
      <c r="H12" s="15">
        <v>6890</v>
      </c>
      <c r="I12" s="15">
        <v>5670</v>
      </c>
      <c r="J12" s="15">
        <v>7169</v>
      </c>
      <c r="K12" s="15">
        <v>11846</v>
      </c>
      <c r="L12" s="13">
        <f t="shared" si="1"/>
        <v>121656</v>
      </c>
      <c r="M12" s="60"/>
    </row>
    <row r="13" spans="1:13" ht="17.25" customHeight="1">
      <c r="A13" s="14" t="s">
        <v>71</v>
      </c>
      <c r="B13" s="15">
        <f>+B11-B12</f>
        <v>79027</v>
      </c>
      <c r="C13" s="15">
        <f aca="true" t="shared" si="3" ref="C13:K13">+C11-C12</f>
        <v>79537</v>
      </c>
      <c r="D13" s="15">
        <f t="shared" si="3"/>
        <v>232839</v>
      </c>
      <c r="E13" s="15">
        <f t="shared" si="3"/>
        <v>199988</v>
      </c>
      <c r="F13" s="15">
        <f t="shared" si="3"/>
        <v>206218</v>
      </c>
      <c r="G13" s="15">
        <f t="shared" si="3"/>
        <v>107157</v>
      </c>
      <c r="H13" s="15">
        <f t="shared" si="3"/>
        <v>74601</v>
      </c>
      <c r="I13" s="15">
        <f t="shared" si="3"/>
        <v>105739</v>
      </c>
      <c r="J13" s="15">
        <f t="shared" si="3"/>
        <v>106733</v>
      </c>
      <c r="K13" s="15">
        <f t="shared" si="3"/>
        <v>169710</v>
      </c>
      <c r="L13" s="13">
        <f t="shared" si="1"/>
        <v>1361549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1.202197912882783</v>
      </c>
      <c r="C18" s="22">
        <v>1.466955411954154</v>
      </c>
      <c r="D18" s="22">
        <v>1.322701896875845</v>
      </c>
      <c r="E18" s="22">
        <v>1.276661015829867</v>
      </c>
      <c r="F18" s="22">
        <v>1.428599129431669</v>
      </c>
      <c r="G18" s="22">
        <v>1.447664555281324</v>
      </c>
      <c r="H18" s="22">
        <v>1.11858436242462</v>
      </c>
      <c r="I18" s="22">
        <v>1.246258949584695</v>
      </c>
      <c r="J18" s="22">
        <v>1.345643817212396</v>
      </c>
      <c r="K18" s="22">
        <v>1.310268814222031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853978.8800000001</v>
      </c>
      <c r="C20" s="25">
        <f aca="true" t="shared" si="4" ref="C20:K20">SUM(C21:C29)</f>
        <v>563358.6000000001</v>
      </c>
      <c r="D20" s="25">
        <f t="shared" si="4"/>
        <v>1825812.3599999999</v>
      </c>
      <c r="E20" s="25">
        <f t="shared" si="4"/>
        <v>1512352.46</v>
      </c>
      <c r="F20" s="25">
        <f t="shared" si="4"/>
        <v>1534236.79</v>
      </c>
      <c r="G20" s="25">
        <f t="shared" si="4"/>
        <v>914039.6900000001</v>
      </c>
      <c r="H20" s="25">
        <f t="shared" si="4"/>
        <v>539198.54</v>
      </c>
      <c r="I20" s="25">
        <f t="shared" si="4"/>
        <v>655437.4600000001</v>
      </c>
      <c r="J20" s="25">
        <f t="shared" si="4"/>
        <v>800107.28</v>
      </c>
      <c r="K20" s="25">
        <f t="shared" si="4"/>
        <v>1000254.5</v>
      </c>
      <c r="L20" s="25">
        <f>SUM(B20:K20)</f>
        <v>10198776.56</v>
      </c>
      <c r="M20"/>
    </row>
    <row r="21" spans="1:13" ht="17.25" customHeight="1">
      <c r="A21" s="26" t="s">
        <v>22</v>
      </c>
      <c r="B21" s="56">
        <f>ROUND((B15+B16)*B7,2)</f>
        <v>680038.9</v>
      </c>
      <c r="C21" s="56">
        <f aca="true" t="shared" si="5" ref="C21:K21">ROUND((C15+C16)*C7,2)</f>
        <v>372333.08</v>
      </c>
      <c r="D21" s="56">
        <f t="shared" si="5"/>
        <v>1325992.14</v>
      </c>
      <c r="E21" s="56">
        <f t="shared" si="5"/>
        <v>1151078.51</v>
      </c>
      <c r="F21" s="56">
        <f t="shared" si="5"/>
        <v>1031471.15</v>
      </c>
      <c r="G21" s="56">
        <f t="shared" si="5"/>
        <v>608341.04</v>
      </c>
      <c r="H21" s="56">
        <f t="shared" si="5"/>
        <v>462732.83</v>
      </c>
      <c r="I21" s="56">
        <f t="shared" si="5"/>
        <v>511781.66</v>
      </c>
      <c r="J21" s="56">
        <f t="shared" si="5"/>
        <v>574869.74</v>
      </c>
      <c r="K21" s="56">
        <f t="shared" si="5"/>
        <v>739415.88</v>
      </c>
      <c r="L21" s="33">
        <f aca="true" t="shared" si="6" ref="L21:L29">SUM(B21:K21)</f>
        <v>7458054.930000001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137502.45</v>
      </c>
      <c r="C22" s="33">
        <f t="shared" si="7"/>
        <v>173862.95</v>
      </c>
      <c r="D22" s="33">
        <f t="shared" si="7"/>
        <v>427900.18</v>
      </c>
      <c r="E22" s="33">
        <f t="shared" si="7"/>
        <v>318458.55</v>
      </c>
      <c r="F22" s="33">
        <f t="shared" si="7"/>
        <v>442087.64</v>
      </c>
      <c r="G22" s="33">
        <f t="shared" si="7"/>
        <v>272332.72</v>
      </c>
      <c r="H22" s="33">
        <f t="shared" si="7"/>
        <v>54872.88</v>
      </c>
      <c r="I22" s="33">
        <f t="shared" si="7"/>
        <v>126030.81</v>
      </c>
      <c r="J22" s="33">
        <f t="shared" si="7"/>
        <v>198700.17</v>
      </c>
      <c r="K22" s="33">
        <f t="shared" si="7"/>
        <v>229417.69</v>
      </c>
      <c r="L22" s="33">
        <f t="shared" si="6"/>
        <v>2381166.04</v>
      </c>
      <c r="M22"/>
    </row>
    <row r="23" spans="1:13" ht="17.25" customHeight="1">
      <c r="A23" s="27" t="s">
        <v>24</v>
      </c>
      <c r="B23" s="33">
        <v>2473.77</v>
      </c>
      <c r="C23" s="33">
        <v>14607.9</v>
      </c>
      <c r="D23" s="33">
        <v>65812.48</v>
      </c>
      <c r="E23" s="33">
        <v>37222.67</v>
      </c>
      <c r="F23" s="33">
        <v>54989.48</v>
      </c>
      <c r="G23" s="33">
        <v>32133.14</v>
      </c>
      <c r="H23" s="33">
        <v>19084.5</v>
      </c>
      <c r="I23" s="33">
        <v>14940.85</v>
      </c>
      <c r="J23" s="33">
        <v>21891.99</v>
      </c>
      <c r="K23" s="33">
        <v>26447.98</v>
      </c>
      <c r="L23" s="33">
        <f t="shared" si="6"/>
        <v>289604.76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648.07</v>
      </c>
      <c r="C26" s="33">
        <v>427.51</v>
      </c>
      <c r="D26" s="33">
        <v>1386</v>
      </c>
      <c r="E26" s="33">
        <v>1149.1</v>
      </c>
      <c r="F26" s="33">
        <v>1165.43</v>
      </c>
      <c r="G26" s="33">
        <v>694.36</v>
      </c>
      <c r="H26" s="33">
        <v>408.45</v>
      </c>
      <c r="I26" s="33">
        <v>498.3</v>
      </c>
      <c r="J26" s="33">
        <v>607.22</v>
      </c>
      <c r="K26" s="33">
        <v>759.71</v>
      </c>
      <c r="L26" s="33">
        <f t="shared" si="6"/>
        <v>7744.15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341.65</v>
      </c>
      <c r="K27" s="33">
        <v>460.78</v>
      </c>
      <c r="L27" s="33">
        <f t="shared" si="6"/>
        <v>4354.8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31072.21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31072.21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-161756.19</v>
      </c>
      <c r="C32" s="33">
        <f t="shared" si="8"/>
        <v>-42431.6</v>
      </c>
      <c r="D32" s="33">
        <f t="shared" si="8"/>
        <v>-145737.6</v>
      </c>
      <c r="E32" s="33">
        <f t="shared" si="8"/>
        <v>1015301.8799999999</v>
      </c>
      <c r="F32" s="33">
        <f t="shared" si="8"/>
        <v>-127988</v>
      </c>
      <c r="G32" s="33">
        <f t="shared" si="8"/>
        <v>-68743.6</v>
      </c>
      <c r="H32" s="33">
        <f t="shared" si="8"/>
        <v>-48422.8</v>
      </c>
      <c r="I32" s="33">
        <f t="shared" si="8"/>
        <v>416464.83</v>
      </c>
      <c r="J32" s="33">
        <f t="shared" si="8"/>
        <v>-54050.8</v>
      </c>
      <c r="K32" s="33">
        <f t="shared" si="8"/>
        <v>-85700.4</v>
      </c>
      <c r="L32" s="33">
        <f aca="true" t="shared" si="9" ref="L32:L39">SUM(B32:K32)</f>
        <v>696935.7199999999</v>
      </c>
      <c r="M32"/>
    </row>
    <row r="33" spans="1:13" ht="18.75" customHeight="1">
      <c r="A33" s="27" t="s">
        <v>28</v>
      </c>
      <c r="B33" s="33">
        <f>B34+B35+B36+B37</f>
        <v>-21885.6</v>
      </c>
      <c r="C33" s="33">
        <f aca="true" t="shared" si="10" ref="C33:K33">C34+C35+C36+C37</f>
        <v>-18431.6</v>
      </c>
      <c r="D33" s="33">
        <f t="shared" si="10"/>
        <v>-60737.6</v>
      </c>
      <c r="E33" s="33">
        <f t="shared" si="10"/>
        <v>-46530</v>
      </c>
      <c r="F33" s="33">
        <f t="shared" si="10"/>
        <v>-40238</v>
      </c>
      <c r="G33" s="33">
        <f t="shared" si="10"/>
        <v>-33743.6</v>
      </c>
      <c r="H33" s="33">
        <f t="shared" si="10"/>
        <v>-23922.8</v>
      </c>
      <c r="I33" s="33">
        <f t="shared" si="10"/>
        <v>-41535.17</v>
      </c>
      <c r="J33" s="33">
        <f t="shared" si="10"/>
        <v>-31050.8</v>
      </c>
      <c r="K33" s="33">
        <f t="shared" si="10"/>
        <v>-39450.4</v>
      </c>
      <c r="L33" s="33">
        <f t="shared" si="9"/>
        <v>-357525.57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-21885.6</v>
      </c>
      <c r="C34" s="33">
        <f t="shared" si="11"/>
        <v>-18431.6</v>
      </c>
      <c r="D34" s="33">
        <f t="shared" si="11"/>
        <v>-60737.6</v>
      </c>
      <c r="E34" s="33">
        <f t="shared" si="11"/>
        <v>-46530</v>
      </c>
      <c r="F34" s="33">
        <f t="shared" si="11"/>
        <v>-40238</v>
      </c>
      <c r="G34" s="33">
        <f t="shared" si="11"/>
        <v>-33743.6</v>
      </c>
      <c r="H34" s="33">
        <f t="shared" si="11"/>
        <v>-23922.8</v>
      </c>
      <c r="I34" s="33">
        <f t="shared" si="11"/>
        <v>-20086</v>
      </c>
      <c r="J34" s="33">
        <f t="shared" si="11"/>
        <v>-31050.8</v>
      </c>
      <c r="K34" s="33">
        <f t="shared" si="11"/>
        <v>-39450.4</v>
      </c>
      <c r="L34" s="33">
        <f t="shared" si="9"/>
        <v>-336076.39999999997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-21449.17</v>
      </c>
      <c r="J37" s="17">
        <v>0</v>
      </c>
      <c r="K37" s="17">
        <v>0</v>
      </c>
      <c r="L37" s="33">
        <f t="shared" si="9"/>
        <v>-21449.17</v>
      </c>
      <c r="M37"/>
    </row>
    <row r="38" spans="1:13" s="36" customFormat="1" ht="18.75" customHeight="1">
      <c r="A38" s="27" t="s">
        <v>32</v>
      </c>
      <c r="B38" s="38">
        <f>SUM(B39:B50)</f>
        <v>-139870.59</v>
      </c>
      <c r="C38" s="38">
        <f aca="true" t="shared" si="12" ref="C38:K38">SUM(C39:C50)</f>
        <v>-24000</v>
      </c>
      <c r="D38" s="38">
        <f t="shared" si="12"/>
        <v>-85000</v>
      </c>
      <c r="E38" s="38">
        <f t="shared" si="12"/>
        <v>1061831.88</v>
      </c>
      <c r="F38" s="38">
        <f t="shared" si="12"/>
        <v>-87750</v>
      </c>
      <c r="G38" s="38">
        <f t="shared" si="12"/>
        <v>-35000</v>
      </c>
      <c r="H38" s="38">
        <f t="shared" si="12"/>
        <v>-24500</v>
      </c>
      <c r="I38" s="38">
        <f t="shared" si="12"/>
        <v>458000</v>
      </c>
      <c r="J38" s="38">
        <f t="shared" si="12"/>
        <v>-23000</v>
      </c>
      <c r="K38" s="38">
        <f t="shared" si="12"/>
        <v>-46250</v>
      </c>
      <c r="L38" s="33">
        <f t="shared" si="9"/>
        <v>1054461.29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3338100</v>
      </c>
    </row>
    <row r="48" spans="1:12" ht="18.75" customHeight="1">
      <c r="A48" s="37" t="s">
        <v>68</v>
      </c>
      <c r="B48" s="17">
        <v>-33000</v>
      </c>
      <c r="C48" s="17">
        <v>-24000</v>
      </c>
      <c r="D48" s="17">
        <v>-85000</v>
      </c>
      <c r="E48" s="17">
        <v>-1249000</v>
      </c>
      <c r="F48" s="17">
        <v>-87750</v>
      </c>
      <c r="G48" s="17">
        <v>-35000</v>
      </c>
      <c r="H48" s="17">
        <v>-24500</v>
      </c>
      <c r="I48" s="17">
        <v>-563500</v>
      </c>
      <c r="J48" s="17">
        <v>-23000</v>
      </c>
      <c r="K48" s="17">
        <v>-46250</v>
      </c>
      <c r="L48" s="17">
        <f>SUM(B48:K48)</f>
        <v>-2171000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692222.6900000002</v>
      </c>
      <c r="C56" s="41">
        <f t="shared" si="16"/>
        <v>520927.0000000001</v>
      </c>
      <c r="D56" s="41">
        <f t="shared" si="16"/>
        <v>1680074.7599999998</v>
      </c>
      <c r="E56" s="41">
        <f t="shared" si="16"/>
        <v>2527654.34</v>
      </c>
      <c r="F56" s="41">
        <f t="shared" si="16"/>
        <v>1406248.79</v>
      </c>
      <c r="G56" s="41">
        <f t="shared" si="16"/>
        <v>845296.0900000001</v>
      </c>
      <c r="H56" s="41">
        <f t="shared" si="16"/>
        <v>490775.74000000005</v>
      </c>
      <c r="I56" s="41">
        <f t="shared" si="16"/>
        <v>1071902.29</v>
      </c>
      <c r="J56" s="41">
        <f t="shared" si="16"/>
        <v>746056.48</v>
      </c>
      <c r="K56" s="41">
        <f t="shared" si="16"/>
        <v>914554.1</v>
      </c>
      <c r="L56" s="42">
        <f t="shared" si="14"/>
        <v>10895712.28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692222.69</v>
      </c>
      <c r="C62" s="41">
        <f aca="true" t="shared" si="18" ref="C62:J62">SUM(C63:C74)</f>
        <v>520927</v>
      </c>
      <c r="D62" s="41">
        <f t="shared" si="18"/>
        <v>1680074.7587198908</v>
      </c>
      <c r="E62" s="41">
        <f t="shared" si="18"/>
        <v>2527654.33984215</v>
      </c>
      <c r="F62" s="41">
        <f t="shared" si="18"/>
        <v>1406248.7868912169</v>
      </c>
      <c r="G62" s="41">
        <f t="shared" si="18"/>
        <v>845296.0910815052</v>
      </c>
      <c r="H62" s="41">
        <f t="shared" si="18"/>
        <v>490775.73760709766</v>
      </c>
      <c r="I62" s="41">
        <f>SUM(I63:I79)</f>
        <v>1071902.2939649662</v>
      </c>
      <c r="J62" s="41">
        <f t="shared" si="18"/>
        <v>746056.4813263719</v>
      </c>
      <c r="K62" s="41">
        <f>SUM(K63:K76)</f>
        <v>914554.1</v>
      </c>
      <c r="L62" s="46">
        <f>SUM(B62:K62)</f>
        <v>10895712.279433196</v>
      </c>
      <c r="M62" s="40"/>
    </row>
    <row r="63" spans="1:13" ht="18.75" customHeight="1">
      <c r="A63" s="47" t="s">
        <v>46</v>
      </c>
      <c r="B63" s="48">
        <v>692222.69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692222.69</v>
      </c>
      <c r="M63"/>
    </row>
    <row r="64" spans="1:13" ht="18.75" customHeight="1">
      <c r="A64" s="47" t="s">
        <v>55</v>
      </c>
      <c r="B64" s="17">
        <v>0</v>
      </c>
      <c r="C64" s="48">
        <v>456123.68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456123.68</v>
      </c>
      <c r="M64"/>
    </row>
    <row r="65" spans="1:13" ht="18.75" customHeight="1">
      <c r="A65" s="47" t="s">
        <v>56</v>
      </c>
      <c r="B65" s="17">
        <v>0</v>
      </c>
      <c r="C65" s="48">
        <v>64803.32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64803.32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1680074.7587198908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1680074.7587198908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2527654.33984215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2527654.33984215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1406248.7868912169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1406248.7868912169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845296.0910815052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845296.0910815052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490775.73760709766</v>
      </c>
      <c r="I70" s="17">
        <v>0</v>
      </c>
      <c r="J70" s="17">
        <v>0</v>
      </c>
      <c r="K70" s="17">
        <v>0</v>
      </c>
      <c r="L70" s="46">
        <f t="shared" si="19"/>
        <v>490775.73760709766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1071902.2939649662</v>
      </c>
      <c r="J71" s="17">
        <v>0</v>
      </c>
      <c r="K71" s="17">
        <v>0</v>
      </c>
      <c r="L71" s="46">
        <f t="shared" si="19"/>
        <v>1071902.2939649662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746056.4813263719</v>
      </c>
      <c r="K72" s="17">
        <v>0</v>
      </c>
      <c r="L72" s="46">
        <f t="shared" si="19"/>
        <v>746056.4813263719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510869.92</v>
      </c>
      <c r="L73" s="46">
        <f t="shared" si="19"/>
        <v>510869.92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403684.18</v>
      </c>
      <c r="L74" s="46">
        <f t="shared" si="19"/>
        <v>403684.18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2023-10-10T23:25:24Z</dcterms:modified>
  <cp:category/>
  <cp:version/>
  <cp:contentType/>
  <cp:contentStatus/>
</cp:coreProperties>
</file>