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<sst xmlns="http://schemas.openxmlformats.org/spreadsheetml/2006/main" count="87" uniqueCount="86">
  <si>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</si>
  <si>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</si>
  <si>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</si>
  <si>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</si>
  <si>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</si>
  <si>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</si>
  <si>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</si>
  <si>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</si>
  <si>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</si>
  <si>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</si>
  <si>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</si>
  <si>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</si>
  <si>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</si>
  <si>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</si>
  <si>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</si>
  <si>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</si>
  <si>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</si>
  <si>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</si>
  <si>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</si>
  <si>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</si>
  <si>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</si>
  <si>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</si>
  <si>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</si>
  <si>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</si>
  <si>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</si>
  <si>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</si>
  <si>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</si>
  <si>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</si>
  <si>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</si>
  <si>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</si>
  <si>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</si>
  <si>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</si>
  <si>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</si>
  <si>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</si>
  <si>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</si>
  <si>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</si>
  <si>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</si>
  <si>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</si>
  <si>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</si>
  <si>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</si>
  <si>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</si>
  <si>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</si>
  <si>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</si>
  <si>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</si>
  <si>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</si>
  <si>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</si>
  <si>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</si>
  <si>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</si>
  <si>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</si>
  <si>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</si>
  <si>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</si>
  <si>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</si>
  <si>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</si>
  <si>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</si>
  <si>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</si>
  <si>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</si>
  <si>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</si>
  <si>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</si>
  <si>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</si>
  <si>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</si>
  <si>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</si>
  <si>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</si>
  <si>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</si>
  <si>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</si>
  <si>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</si>
  <si>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</si>
  <si>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</si>
  <si>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</si>
  <si>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</si>
  <si>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</si>
  <si>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</si>
  <si>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</si>
  <si>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</si>
  <si>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</si>
  <si>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</si>
  <si>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</si>
  <si>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</si>
  <si>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</si>
  <si>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</si>
  <si>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</si>
  <si>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</si>
  <si>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</si>
  <si>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</si>
  <si>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02/10/23 - VENCIMENTO 09/10/23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</si>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</sst>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87678</v>
      </c>
      <c r="C7" s="10">
        <f aca="true" t="shared" si="0" ref="C7:K7">C8+C11</f>
        <v>106249</v>
      </c>
      <c r="D7" s="10">
        <f t="shared" si="0"/>
        <v>322211</v>
      </c>
      <c r="E7" s="10">
        <f t="shared" si="0"/>
        <v>252790</v>
      </c>
      <c r="F7" s="10">
        <f t="shared" si="0"/>
        <v>268541</v>
      </c>
      <c r="G7" s="10">
        <f t="shared" si="0"/>
        <v>148421</v>
      </c>
      <c r="H7" s="10">
        <f t="shared" si="0"/>
        <v>84315</v>
      </c>
      <c r="I7" s="10">
        <f t="shared" si="0"/>
        <v>116779</v>
      </c>
      <c r="J7" s="10">
        <f t="shared" si="0"/>
        <v>118291</v>
      </c>
      <c r="K7" s="10">
        <f t="shared" si="0"/>
        <v>216563</v>
      </c>
      <c r="L7" s="10">
        <f aca="true" t="shared" si="1" ref="L7:L13">SUM(B7:K7)</f>
        <v>1721838</v>
      </c>
      <c r="M7" s="11"/>
    </row>
    <row r="8" spans="1:13" ht="17.25" customHeight="1">
      <c r="A8" s="12" t="s">
        <v>81</v>
      </c>
      <c r="B8" s="13">
        <f>B9+B10</f>
        <v>4663</v>
      </c>
      <c r="C8" s="13">
        <f aca="true" t="shared" si="2" ref="C8:K8">C9+C10</f>
        <v>5073</v>
      </c>
      <c r="D8" s="13">
        <f t="shared" si="2"/>
        <v>16305</v>
      </c>
      <c r="E8" s="13">
        <f t="shared" si="2"/>
        <v>10991</v>
      </c>
      <c r="F8" s="13">
        <f t="shared" si="2"/>
        <v>10708</v>
      </c>
      <c r="G8" s="13">
        <f t="shared" si="2"/>
        <v>7833</v>
      </c>
      <c r="H8" s="13">
        <f t="shared" si="2"/>
        <v>4011</v>
      </c>
      <c r="I8" s="13">
        <f t="shared" si="2"/>
        <v>4328</v>
      </c>
      <c r="J8" s="13">
        <f t="shared" si="2"/>
        <v>5794</v>
      </c>
      <c r="K8" s="13">
        <f t="shared" si="2"/>
        <v>9987</v>
      </c>
      <c r="L8" s="13">
        <f t="shared" si="1"/>
        <v>79693</v>
      </c>
      <c r="M8"/>
    </row>
    <row r="9" spans="1:13" ht="17.25" customHeight="1">
      <c r="A9" s="14" t="s">
        <v>18</v>
      </c>
      <c r="B9" s="15">
        <v>4661</v>
      </c>
      <c r="C9" s="15">
        <v>5073</v>
      </c>
      <c r="D9" s="15">
        <v>16305</v>
      </c>
      <c r="E9" s="15">
        <v>10991</v>
      </c>
      <c r="F9" s="15">
        <v>10708</v>
      </c>
      <c r="G9" s="15">
        <v>7833</v>
      </c>
      <c r="H9" s="15">
        <v>3937</v>
      </c>
      <c r="I9" s="15">
        <v>4328</v>
      </c>
      <c r="J9" s="15">
        <v>5794</v>
      </c>
      <c r="K9" s="15">
        <v>9987</v>
      </c>
      <c r="L9" s="13">
        <f t="shared" si="1"/>
        <v>79617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74</v>
      </c>
      <c r="I10" s="15">
        <v>0</v>
      </c>
      <c r="J10" s="15">
        <v>0</v>
      </c>
      <c r="K10" s="15">
        <v>0</v>
      </c>
      <c r="L10" s="13">
        <f t="shared" si="1"/>
        <v>76</v>
      </c>
      <c r="M10"/>
    </row>
    <row r="11" spans="1:13" ht="17.25" customHeight="1">
      <c r="A11" s="12" t="s">
        <v>70</v>
      </c>
      <c r="B11" s="15">
        <v>83015</v>
      </c>
      <c r="C11" s="15">
        <v>101176</v>
      </c>
      <c r="D11" s="15">
        <v>305906</v>
      </c>
      <c r="E11" s="15">
        <v>241799</v>
      </c>
      <c r="F11" s="15">
        <v>257833</v>
      </c>
      <c r="G11" s="15">
        <v>140588</v>
      </c>
      <c r="H11" s="15">
        <v>80304</v>
      </c>
      <c r="I11" s="15">
        <v>112451</v>
      </c>
      <c r="J11" s="15">
        <v>112497</v>
      </c>
      <c r="K11" s="15">
        <v>206576</v>
      </c>
      <c r="L11" s="13">
        <f t="shared" si="1"/>
        <v>1642145</v>
      </c>
      <c r="M11" s="60"/>
    </row>
    <row r="12" spans="1:13" ht="17.25" customHeight="1">
      <c r="A12" s="14" t="s">
        <v>82</v>
      </c>
      <c r="B12" s="15">
        <v>9494</v>
      </c>
      <c r="C12" s="15">
        <v>7253</v>
      </c>
      <c r="D12" s="15">
        <v>26249</v>
      </c>
      <c r="E12" s="15">
        <v>23214</v>
      </c>
      <c r="F12" s="15">
        <v>21703</v>
      </c>
      <c r="G12" s="15">
        <v>12737</v>
      </c>
      <c r="H12" s="15">
        <v>7156</v>
      </c>
      <c r="I12" s="15">
        <v>6524</v>
      </c>
      <c r="J12" s="15">
        <v>8100</v>
      </c>
      <c r="K12" s="15">
        <v>13273</v>
      </c>
      <c r="L12" s="13">
        <f t="shared" si="1"/>
        <v>135703</v>
      </c>
      <c r="M12" s="60"/>
    </row>
    <row r="13" spans="1:13" ht="17.25" customHeight="1">
      <c r="A13" s="14" t="s">
        <v>71</v>
      </c>
      <c r="B13" s="15">
        <f>+B11-B12</f>
        <v>73521</v>
      </c>
      <c r="C13" s="15">
        <f aca="true" t="shared" si="3" ref="C13:K13">+C11-C12</f>
        <v>93923</v>
      </c>
      <c r="D13" s="15">
        <f t="shared" si="3"/>
        <v>279657</v>
      </c>
      <c r="E13" s="15">
        <f t="shared" si="3"/>
        <v>218585</v>
      </c>
      <c r="F13" s="15">
        <f t="shared" si="3"/>
        <v>236130</v>
      </c>
      <c r="G13" s="15">
        <f t="shared" si="3"/>
        <v>127851</v>
      </c>
      <c r="H13" s="15">
        <f t="shared" si="3"/>
        <v>73148</v>
      </c>
      <c r="I13" s="15">
        <f t="shared" si="3"/>
        <v>105927</v>
      </c>
      <c r="J13" s="15">
        <f t="shared" si="3"/>
        <v>104397</v>
      </c>
      <c r="K13" s="15">
        <f t="shared" si="3"/>
        <v>193303</v>
      </c>
      <c r="L13" s="13">
        <f t="shared" si="1"/>
        <v>1506442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1.264438083154028</v>
      </c>
      <c r="C18" s="22">
        <v>1.264737619296567</v>
      </c>
      <c r="D18" s="22">
        <v>1.134388835469696</v>
      </c>
      <c r="E18" s="22">
        <v>1.18392346228343</v>
      </c>
      <c r="F18" s="22">
        <v>1.271154079131753</v>
      </c>
      <c r="G18" s="22">
        <v>1.250923408923737</v>
      </c>
      <c r="H18" s="22">
        <v>1.148984470657585</v>
      </c>
      <c r="I18" s="22">
        <v>1.244053186268318</v>
      </c>
      <c r="J18" s="22">
        <v>1.370947127687465</v>
      </c>
      <c r="K18" s="22">
        <v>1.168249989856065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849158.5400000002</v>
      </c>
      <c r="C20" s="25">
        <f aca="true" t="shared" si="4" ref="C20:K20">SUM(C21:C29)</f>
        <v>571446.29</v>
      </c>
      <c r="D20" s="25">
        <f t="shared" si="4"/>
        <v>1866324.25</v>
      </c>
      <c r="E20" s="25">
        <f t="shared" si="4"/>
        <v>1531057.06</v>
      </c>
      <c r="F20" s="25">
        <f t="shared" si="4"/>
        <v>1560139.4600000002</v>
      </c>
      <c r="G20" s="25">
        <f t="shared" si="4"/>
        <v>930053</v>
      </c>
      <c r="H20" s="25">
        <f t="shared" si="4"/>
        <v>537135.3300000002</v>
      </c>
      <c r="I20" s="25">
        <f t="shared" si="4"/>
        <v>658541.7000000001</v>
      </c>
      <c r="J20" s="25">
        <f t="shared" si="4"/>
        <v>797106.42</v>
      </c>
      <c r="K20" s="25">
        <f t="shared" si="4"/>
        <v>1013188.53</v>
      </c>
      <c r="L20" s="25">
        <f>SUM(B20:K20)</f>
        <v>10314150.58</v>
      </c>
      <c r="M20"/>
    </row>
    <row r="21" spans="1:13" ht="17.25" customHeight="1">
      <c r="A21" s="26" t="s">
        <v>22</v>
      </c>
      <c r="B21" s="56">
        <f>ROUND((B15+B16)*B7,2)</f>
        <v>642407.94</v>
      </c>
      <c r="C21" s="56">
        <f aca="true" t="shared" si="5" ref="C21:K21">ROUND((C15+C16)*C7,2)</f>
        <v>438309</v>
      </c>
      <c r="D21" s="56">
        <f t="shared" si="5"/>
        <v>1582023.79</v>
      </c>
      <c r="E21" s="56">
        <f t="shared" si="5"/>
        <v>1257225.79</v>
      </c>
      <c r="F21" s="56">
        <f t="shared" si="5"/>
        <v>1180076.57</v>
      </c>
      <c r="G21" s="56">
        <f t="shared" si="5"/>
        <v>717155.43</v>
      </c>
      <c r="H21" s="56">
        <f t="shared" si="5"/>
        <v>448766.59</v>
      </c>
      <c r="I21" s="56">
        <f t="shared" si="5"/>
        <v>515334.05</v>
      </c>
      <c r="J21" s="56">
        <f t="shared" si="5"/>
        <v>562189.81</v>
      </c>
      <c r="K21" s="56">
        <f t="shared" si="5"/>
        <v>840481</v>
      </c>
      <c r="L21" s="33">
        <f aca="true" t="shared" si="6" ref="L21:L29">SUM(B21:K21)</f>
        <v>8183969.969999999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169877.12</v>
      </c>
      <c r="C22" s="33">
        <f t="shared" si="7"/>
        <v>116036.88</v>
      </c>
      <c r="D22" s="33">
        <f t="shared" si="7"/>
        <v>212606.33</v>
      </c>
      <c r="E22" s="33">
        <f t="shared" si="7"/>
        <v>231233.32</v>
      </c>
      <c r="F22" s="33">
        <f t="shared" si="7"/>
        <v>319982.58</v>
      </c>
      <c r="G22" s="33">
        <f t="shared" si="7"/>
        <v>179951.09</v>
      </c>
      <c r="H22" s="33">
        <f t="shared" si="7"/>
        <v>66859.25</v>
      </c>
      <c r="I22" s="33">
        <f t="shared" si="7"/>
        <v>125768.92</v>
      </c>
      <c r="J22" s="33">
        <f t="shared" si="7"/>
        <v>208542.7</v>
      </c>
      <c r="K22" s="33">
        <f t="shared" si="7"/>
        <v>141410.92</v>
      </c>
      <c r="L22" s="33">
        <f t="shared" si="6"/>
        <v>1772269.1099999999</v>
      </c>
      <c r="M22"/>
    </row>
    <row r="23" spans="1:13" ht="17.25" customHeight="1">
      <c r="A23" s="27" t="s">
        <v>24</v>
      </c>
      <c r="B23" s="33">
        <v>2849.18</v>
      </c>
      <c r="C23" s="33">
        <v>14545.74</v>
      </c>
      <c r="D23" s="33">
        <v>65575.68</v>
      </c>
      <c r="E23" s="33">
        <v>37007.95</v>
      </c>
      <c r="F23" s="33">
        <v>54389.06</v>
      </c>
      <c r="G23" s="33">
        <v>31710.97</v>
      </c>
      <c r="H23" s="33">
        <v>19006.61</v>
      </c>
      <c r="I23" s="33">
        <v>14760.03</v>
      </c>
      <c r="J23" s="33">
        <v>21739.42</v>
      </c>
      <c r="K23" s="33">
        <v>26323.66</v>
      </c>
      <c r="L23" s="33">
        <f t="shared" si="6"/>
        <v>287908.3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637.18</v>
      </c>
      <c r="C26" s="33">
        <v>427.51</v>
      </c>
      <c r="D26" s="33">
        <v>1396.89</v>
      </c>
      <c r="E26" s="33">
        <v>1146.37</v>
      </c>
      <c r="F26" s="33">
        <v>1168.16</v>
      </c>
      <c r="G26" s="33">
        <v>697.08</v>
      </c>
      <c r="H26" s="33">
        <v>403</v>
      </c>
      <c r="I26" s="33">
        <v>492.86</v>
      </c>
      <c r="J26" s="33">
        <v>596.33</v>
      </c>
      <c r="K26" s="33">
        <v>759.71</v>
      </c>
      <c r="L26" s="33">
        <f t="shared" si="6"/>
        <v>7725.089999999999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341.65</v>
      </c>
      <c r="K27" s="33">
        <v>460.78</v>
      </c>
      <c r="L27" s="33">
        <f t="shared" si="6"/>
        <v>4354.8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-160378.99</v>
      </c>
      <c r="C32" s="33">
        <f t="shared" si="8"/>
        <v>-46321.2</v>
      </c>
      <c r="D32" s="33">
        <f t="shared" si="8"/>
        <v>-156742</v>
      </c>
      <c r="E32" s="33">
        <f t="shared" si="8"/>
        <v>-124128.5200000001</v>
      </c>
      <c r="F32" s="33">
        <f t="shared" si="8"/>
        <v>-134865.2</v>
      </c>
      <c r="G32" s="33">
        <f t="shared" si="8"/>
        <v>-69465.2</v>
      </c>
      <c r="H32" s="33">
        <f t="shared" si="8"/>
        <v>-41822.8</v>
      </c>
      <c r="I32" s="33">
        <f t="shared" si="8"/>
        <v>-56043.2</v>
      </c>
      <c r="J32" s="33">
        <f t="shared" si="8"/>
        <v>-48493.6</v>
      </c>
      <c r="K32" s="33">
        <f t="shared" si="8"/>
        <v>-90192.8</v>
      </c>
      <c r="L32" s="33">
        <f aca="true" t="shared" si="9" ref="L32:L39">SUM(B32:K32)</f>
        <v>-928453.5100000001</v>
      </c>
      <c r="M32"/>
    </row>
    <row r="33" spans="1:13" ht="18.75" customHeight="1">
      <c r="A33" s="27" t="s">
        <v>28</v>
      </c>
      <c r="B33" s="33">
        <f>B34+B35+B36+B37</f>
        <v>-20508.4</v>
      </c>
      <c r="C33" s="33">
        <f aca="true" t="shared" si="10" ref="C33:K33">C34+C35+C36+C37</f>
        <v>-22321.2</v>
      </c>
      <c r="D33" s="33">
        <f t="shared" si="10"/>
        <v>-71742</v>
      </c>
      <c r="E33" s="33">
        <f t="shared" si="10"/>
        <v>-48360.4</v>
      </c>
      <c r="F33" s="33">
        <f t="shared" si="10"/>
        <v>-47115.2</v>
      </c>
      <c r="G33" s="33">
        <f t="shared" si="10"/>
        <v>-34465.2</v>
      </c>
      <c r="H33" s="33">
        <f t="shared" si="10"/>
        <v>-17322.8</v>
      </c>
      <c r="I33" s="33">
        <f t="shared" si="10"/>
        <v>-28043.2</v>
      </c>
      <c r="J33" s="33">
        <f t="shared" si="10"/>
        <v>-25493.6</v>
      </c>
      <c r="K33" s="33">
        <f t="shared" si="10"/>
        <v>-43942.8</v>
      </c>
      <c r="L33" s="33">
        <f t="shared" si="9"/>
        <v>-359314.8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-20508.4</v>
      </c>
      <c r="C34" s="33">
        <f t="shared" si="11"/>
        <v>-22321.2</v>
      </c>
      <c r="D34" s="33">
        <f t="shared" si="11"/>
        <v>-71742</v>
      </c>
      <c r="E34" s="33">
        <f t="shared" si="11"/>
        <v>-48360.4</v>
      </c>
      <c r="F34" s="33">
        <f t="shared" si="11"/>
        <v>-47115.2</v>
      </c>
      <c r="G34" s="33">
        <f t="shared" si="11"/>
        <v>-34465.2</v>
      </c>
      <c r="H34" s="33">
        <f t="shared" si="11"/>
        <v>-17322.8</v>
      </c>
      <c r="I34" s="33">
        <f t="shared" si="11"/>
        <v>-19043.2</v>
      </c>
      <c r="J34" s="33">
        <f t="shared" si="11"/>
        <v>-25493.6</v>
      </c>
      <c r="K34" s="33">
        <f t="shared" si="11"/>
        <v>-43942.8</v>
      </c>
      <c r="L34" s="33">
        <f t="shared" si="9"/>
        <v>-350314.8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-9000</v>
      </c>
      <c r="J37" s="17">
        <v>0</v>
      </c>
      <c r="K37" s="17">
        <v>0</v>
      </c>
      <c r="L37" s="33">
        <f t="shared" si="9"/>
        <v>-9000</v>
      </c>
      <c r="M37"/>
    </row>
    <row r="38" spans="1:13" s="36" customFormat="1" ht="18.75" customHeight="1">
      <c r="A38" s="27" t="s">
        <v>32</v>
      </c>
      <c r="B38" s="38">
        <f>SUM(B39:B50)</f>
        <v>-139870.59</v>
      </c>
      <c r="C38" s="38">
        <f aca="true" t="shared" si="12" ref="C38:K38">SUM(C39:C50)</f>
        <v>-24000</v>
      </c>
      <c r="D38" s="38">
        <f t="shared" si="12"/>
        <v>-85000</v>
      </c>
      <c r="E38" s="38">
        <f t="shared" si="12"/>
        <v>-75768.12000000011</v>
      </c>
      <c r="F38" s="38">
        <f t="shared" si="12"/>
        <v>-87750</v>
      </c>
      <c r="G38" s="38">
        <f t="shared" si="12"/>
        <v>-35000</v>
      </c>
      <c r="H38" s="38">
        <f t="shared" si="12"/>
        <v>-24500</v>
      </c>
      <c r="I38" s="38">
        <f t="shared" si="12"/>
        <v>-28000</v>
      </c>
      <c r="J38" s="38">
        <f t="shared" si="12"/>
        <v>-23000</v>
      </c>
      <c r="K38" s="38">
        <f t="shared" si="12"/>
        <v>-46250</v>
      </c>
      <c r="L38" s="33">
        <f t="shared" si="9"/>
        <v>-569138.7100000001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-33000</v>
      </c>
      <c r="C48" s="17">
        <v>-24000</v>
      </c>
      <c r="D48" s="17">
        <v>-85000</v>
      </c>
      <c r="E48" s="17">
        <v>-1249000</v>
      </c>
      <c r="F48" s="17">
        <v>-87750</v>
      </c>
      <c r="G48" s="17">
        <v>-35000</v>
      </c>
      <c r="H48" s="17">
        <v>-24500</v>
      </c>
      <c r="I48" s="17">
        <v>-563500</v>
      </c>
      <c r="J48" s="17">
        <v>-23000</v>
      </c>
      <c r="K48" s="17">
        <v>-46250</v>
      </c>
      <c r="L48" s="17">
        <f>SUM(B48:K48)</f>
        <v>-2171000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688779.5500000002</v>
      </c>
      <c r="C56" s="41">
        <f t="shared" si="16"/>
        <v>525125.0900000001</v>
      </c>
      <c r="D56" s="41">
        <f t="shared" si="16"/>
        <v>1709582.25</v>
      </c>
      <c r="E56" s="41">
        <f t="shared" si="16"/>
        <v>1406928.54</v>
      </c>
      <c r="F56" s="41">
        <f t="shared" si="16"/>
        <v>1425274.2600000002</v>
      </c>
      <c r="G56" s="41">
        <f t="shared" si="16"/>
        <v>860587.8</v>
      </c>
      <c r="H56" s="41">
        <f t="shared" si="16"/>
        <v>495312.5300000002</v>
      </c>
      <c r="I56" s="41">
        <f t="shared" si="16"/>
        <v>602498.5000000001</v>
      </c>
      <c r="J56" s="41">
        <f t="shared" si="16"/>
        <v>748612.8200000001</v>
      </c>
      <c r="K56" s="41">
        <f t="shared" si="16"/>
        <v>922995.73</v>
      </c>
      <c r="L56" s="42">
        <f t="shared" si="14"/>
        <v>9385697.07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688779.55</v>
      </c>
      <c r="C62" s="41">
        <f aca="true" t="shared" si="18" ref="C62:J62">SUM(C63:C74)</f>
        <v>525125.09</v>
      </c>
      <c r="D62" s="41">
        <f t="shared" si="18"/>
        <v>1709582.254713194</v>
      </c>
      <c r="E62" s="41">
        <f t="shared" si="18"/>
        <v>1406928.5400639297</v>
      </c>
      <c r="F62" s="41">
        <f t="shared" si="18"/>
        <v>1425274.255605837</v>
      </c>
      <c r="G62" s="41">
        <f t="shared" si="18"/>
        <v>860587.795206745</v>
      </c>
      <c r="H62" s="41">
        <f t="shared" si="18"/>
        <v>495312.5328341175</v>
      </c>
      <c r="I62" s="41">
        <f>SUM(I63:I79)</f>
        <v>602498.4968598501</v>
      </c>
      <c r="J62" s="41">
        <f t="shared" si="18"/>
        <v>748612.8151854901</v>
      </c>
      <c r="K62" s="41">
        <f>SUM(K63:K76)</f>
        <v>922995.73</v>
      </c>
      <c r="L62" s="46">
        <f>SUM(B62:K62)</f>
        <v>9385697.060469165</v>
      </c>
      <c r="M62" s="40"/>
    </row>
    <row r="63" spans="1:13" ht="18.75" customHeight="1">
      <c r="A63" s="47" t="s">
        <v>46</v>
      </c>
      <c r="B63" s="48">
        <v>688779.55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688779.55</v>
      </c>
      <c r="M63"/>
    </row>
    <row r="64" spans="1:13" ht="18.75" customHeight="1">
      <c r="A64" s="47" t="s">
        <v>55</v>
      </c>
      <c r="B64" s="17">
        <v>0</v>
      </c>
      <c r="C64" s="48">
        <v>460744.75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460744.75</v>
      </c>
      <c r="M64"/>
    </row>
    <row r="65" spans="1:13" ht="18.75" customHeight="1">
      <c r="A65" s="47" t="s">
        <v>56</v>
      </c>
      <c r="B65" s="17">
        <v>0</v>
      </c>
      <c r="C65" s="48">
        <v>64380.34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64380.34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1709582.254713194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1709582.254713194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1406928.5400639297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1406928.5400639297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1425274.255605837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1425274.255605837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860587.795206745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860587.795206745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495312.5328341175</v>
      </c>
      <c r="I70" s="17">
        <v>0</v>
      </c>
      <c r="J70" s="17">
        <v>0</v>
      </c>
      <c r="K70" s="17">
        <v>0</v>
      </c>
      <c r="L70" s="46">
        <f t="shared" si="19"/>
        <v>495312.5328341175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602498.4968598501</v>
      </c>
      <c r="J71" s="17">
        <v>0</v>
      </c>
      <c r="K71" s="17">
        <v>0</v>
      </c>
      <c r="L71" s="46">
        <f t="shared" si="19"/>
        <v>602498.4968598501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748612.8151854901</v>
      </c>
      <c r="K72" s="17">
        <v>0</v>
      </c>
      <c r="L72" s="46">
        <f t="shared" si="19"/>
        <v>748612.8151854901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543090.69</v>
      </c>
      <c r="L73" s="46">
        <f t="shared" si="19"/>
        <v>543090.69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379905.04</v>
      </c>
      <c r="L74" s="46">
        <f t="shared" si="19"/>
        <v>379905.04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271191.5</v>
      </c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2023-10-08T21:53:23Z</dcterms:modified>
  <cp:category/>
  <cp:version/>
  <cp:contentType/>
  <cp:contentStatus/>
</cp:coreProperties>
</file>