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<sst xmlns="http://schemas.openxmlformats.org/spreadsheetml/2006/main" count="89" uniqueCount="86">
  <si>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</si>
  <si>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</si>
  <si>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</si>
  <si>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</si>
  <si>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</si>
  <si>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</si>
  <si>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</si>
  <si>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</si>
  <si>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</si>
  <si>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</si>
  <si>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</si>
  <si>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</si>
  <si>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</si>
  <si>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</si>
  <si>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</si>
  <si>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</si>
  <si>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</si>
  <si>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</si>
  <si>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</si>
  <si>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</si>
  <si>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</si>
  <si>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</si>
  <si>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</si>
  <si>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</si>
  <si>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</si>
  <si>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</si>
  <si>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</si>
  <si>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</si>
  <si>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</si>
  <si>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</si>
  <si>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</si>
  <si>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</si>
  <si>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</si>
  <si>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</si>
  <si>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</si>
  <si>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</si>
  <si>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</si>
  <si>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</si>
  <si>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</si>
  <si>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</si>
  <si>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</si>
  <si>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</si>
  <si>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</si>
  <si>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</si>
  <si>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</si>
  <si>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</si>
  <si>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</si>
  <si>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</si>
  <si>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</si>
  <si>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</si>
  <si>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</si>
  <si>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</si>
  <si>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</si>
  <si>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</si>
  <si>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</si>
  <si>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</si>
  <si>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</si>
  <si>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</si>
  <si>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</si>
  <si>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</si>
  <si>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</si>
  <si>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</si>
  <si>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</si>
  <si>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</si>
  <si>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</si>
  <si>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</si>
  <si>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</si>
  <si>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</si>
  <si>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</si>
  <si>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</si>
  <si>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</si>
  <si>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</si>
  <si>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</si>
  <si>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</si>
  <si>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</si>
  <si>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</si>
  <si>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</si>
  <si>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</si>
  <si>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</si>
  <si>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</si>
  <si>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</si>
  <si>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</si>
  <si>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</si>
  <si>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</si>
  <si>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29/11/23 - VENCIMENTO 06/12/23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</si>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</sst>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390971</v>
      </c>
      <c r="C7" s="9">
        <f t="shared" si="0"/>
        <v>268841</v>
      </c>
      <c r="D7" s="9">
        <f t="shared" si="0"/>
        <v>247582</v>
      </c>
      <c r="E7" s="9">
        <f t="shared" si="0"/>
        <v>69518</v>
      </c>
      <c r="F7" s="9">
        <f t="shared" si="0"/>
        <v>226415</v>
      </c>
      <c r="G7" s="9">
        <f t="shared" si="0"/>
        <v>383040</v>
      </c>
      <c r="H7" s="9">
        <f t="shared" si="0"/>
        <v>50347</v>
      </c>
      <c r="I7" s="9">
        <f t="shared" si="0"/>
        <v>276239</v>
      </c>
      <c r="J7" s="9">
        <f t="shared" si="0"/>
        <v>218550</v>
      </c>
      <c r="K7" s="9">
        <f t="shared" si="0"/>
        <v>345847</v>
      </c>
      <c r="L7" s="9">
        <f t="shared" si="0"/>
        <v>259697</v>
      </c>
      <c r="M7" s="9">
        <f t="shared" si="0"/>
        <v>138962</v>
      </c>
      <c r="N7" s="9">
        <f t="shared" si="0"/>
        <v>86461</v>
      </c>
      <c r="O7" s="9">
        <f t="shared" si="0"/>
        <v>2962470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10992</v>
      </c>
      <c r="C8" s="11">
        <f t="shared" si="1"/>
        <v>11092</v>
      </c>
      <c r="D8" s="11">
        <f t="shared" si="1"/>
        <v>6450</v>
      </c>
      <c r="E8" s="11">
        <f t="shared" si="1"/>
        <v>2118</v>
      </c>
      <c r="F8" s="11">
        <f t="shared" si="1"/>
        <v>6891</v>
      </c>
      <c r="G8" s="11">
        <f t="shared" si="1"/>
        <v>13970</v>
      </c>
      <c r="H8" s="11">
        <f t="shared" si="1"/>
        <v>2062</v>
      </c>
      <c r="I8" s="11">
        <f t="shared" si="1"/>
        <v>14085</v>
      </c>
      <c r="J8" s="11">
        <f t="shared" si="1"/>
        <v>8467</v>
      </c>
      <c r="K8" s="11">
        <f t="shared" si="1"/>
        <v>5488</v>
      </c>
      <c r="L8" s="11">
        <f t="shared" si="1"/>
        <v>3932</v>
      </c>
      <c r="M8" s="11">
        <f t="shared" si="1"/>
        <v>6344</v>
      </c>
      <c r="N8" s="11">
        <f t="shared" si="1"/>
        <v>3859</v>
      </c>
      <c r="O8" s="11">
        <f t="shared" si="1"/>
        <v>95750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10992</v>
      </c>
      <c r="C9" s="11">
        <v>11092</v>
      </c>
      <c r="D9" s="11">
        <v>6450</v>
      </c>
      <c r="E9" s="11">
        <v>2118</v>
      </c>
      <c r="F9" s="11">
        <v>6891</v>
      </c>
      <c r="G9" s="11">
        <v>13970</v>
      </c>
      <c r="H9" s="11">
        <v>2062</v>
      </c>
      <c r="I9" s="11">
        <v>14085</v>
      </c>
      <c r="J9" s="11">
        <v>8467</v>
      </c>
      <c r="K9" s="11">
        <v>5488</v>
      </c>
      <c r="L9" s="11">
        <v>3926</v>
      </c>
      <c r="M9" s="11">
        <v>6344</v>
      </c>
      <c r="N9" s="11">
        <v>3844</v>
      </c>
      <c r="O9" s="11">
        <f>SUM(B9:N9)</f>
        <v>95729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6</v>
      </c>
      <c r="M10" s="13">
        <v>0</v>
      </c>
      <c r="N10" s="13">
        <v>15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379979</v>
      </c>
      <c r="C11" s="13">
        <v>257749</v>
      </c>
      <c r="D11" s="13">
        <v>241132</v>
      </c>
      <c r="E11" s="13">
        <v>67400</v>
      </c>
      <c r="F11" s="13">
        <v>219524</v>
      </c>
      <c r="G11" s="13">
        <v>369070</v>
      </c>
      <c r="H11" s="13">
        <v>48285</v>
      </c>
      <c r="I11" s="13">
        <v>262154</v>
      </c>
      <c r="J11" s="13">
        <v>210083</v>
      </c>
      <c r="K11" s="13">
        <v>340359</v>
      </c>
      <c r="L11" s="13">
        <v>255765</v>
      </c>
      <c r="M11" s="13">
        <v>132618</v>
      </c>
      <c r="N11" s="13">
        <v>82602</v>
      </c>
      <c r="O11" s="11">
        <f>SUM(B11:N11)</f>
        <v>2866720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26966</v>
      </c>
      <c r="C12" s="13">
        <v>23280</v>
      </c>
      <c r="D12" s="13">
        <v>18448</v>
      </c>
      <c r="E12" s="13">
        <v>7096</v>
      </c>
      <c r="F12" s="13">
        <v>20264</v>
      </c>
      <c r="G12" s="13">
        <v>35587</v>
      </c>
      <c r="H12" s="13">
        <v>5087</v>
      </c>
      <c r="I12" s="13">
        <v>25672</v>
      </c>
      <c r="J12" s="13">
        <v>18138</v>
      </c>
      <c r="K12" s="13">
        <v>23345</v>
      </c>
      <c r="L12" s="13">
        <v>17965</v>
      </c>
      <c r="M12" s="13">
        <v>6951</v>
      </c>
      <c r="N12" s="13">
        <v>3532</v>
      </c>
      <c r="O12" s="11">
        <f>SUM(B12:N12)</f>
        <v>232331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353013</v>
      </c>
      <c r="C13" s="15">
        <f t="shared" si="2"/>
        <v>234469</v>
      </c>
      <c r="D13" s="15">
        <f t="shared" si="2"/>
        <v>222684</v>
      </c>
      <c r="E13" s="15">
        <f t="shared" si="2"/>
        <v>60304</v>
      </c>
      <c r="F13" s="15">
        <f t="shared" si="2"/>
        <v>199260</v>
      </c>
      <c r="G13" s="15">
        <f t="shared" si="2"/>
        <v>333483</v>
      </c>
      <c r="H13" s="15">
        <f t="shared" si="2"/>
        <v>43198</v>
      </c>
      <c r="I13" s="15">
        <f t="shared" si="2"/>
        <v>236482</v>
      </c>
      <c r="J13" s="15">
        <f t="shared" si="2"/>
        <v>191945</v>
      </c>
      <c r="K13" s="15">
        <f t="shared" si="2"/>
        <v>317014</v>
      </c>
      <c r="L13" s="15">
        <f t="shared" si="2"/>
        <v>237800</v>
      </c>
      <c r="M13" s="15">
        <f t="shared" si="2"/>
        <v>125667</v>
      </c>
      <c r="N13" s="15">
        <f t="shared" si="2"/>
        <v>79070</v>
      </c>
      <c r="O13" s="11">
        <f>SUM(B13:N13)</f>
        <v>2634389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1.212626868453203</v>
      </c>
      <c r="C18" s="19">
        <v>1.24705098174548</v>
      </c>
      <c r="D18" s="19">
        <v>1.386034993216498</v>
      </c>
      <c r="E18" s="19">
        <v>0.865339793708186</v>
      </c>
      <c r="F18" s="19">
        <v>1.411369808179323</v>
      </c>
      <c r="G18" s="19">
        <v>1.402972197346991</v>
      </c>
      <c r="H18" s="19">
        <v>1.496720011461861</v>
      </c>
      <c r="I18" s="19">
        <v>1.277114649794602</v>
      </c>
      <c r="J18" s="19">
        <v>1.370858137017867</v>
      </c>
      <c r="K18" s="19">
        <v>1.180944851082736</v>
      </c>
      <c r="L18" s="19">
        <v>1.22203211966126</v>
      </c>
      <c r="M18" s="19">
        <v>1.180108911795527</v>
      </c>
      <c r="N18" s="19">
        <v>1.068652039616348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1531509.1199999999</v>
      </c>
      <c r="C20" s="24">
        <f aca="true" t="shared" si="3" ref="C20:O20">SUM(C21:C31)</f>
        <v>1094284.37</v>
      </c>
      <c r="D20" s="24">
        <f t="shared" si="3"/>
        <v>969468.4900000001</v>
      </c>
      <c r="E20" s="24">
        <f t="shared" si="3"/>
        <v>298144.26999999996</v>
      </c>
      <c r="F20" s="24">
        <f t="shared" si="3"/>
        <v>1061997.34</v>
      </c>
      <c r="G20" s="24">
        <f t="shared" si="3"/>
        <v>1481979.8699999999</v>
      </c>
      <c r="H20" s="24">
        <f t="shared" si="3"/>
        <v>292754.85000000003</v>
      </c>
      <c r="I20" s="24">
        <f t="shared" si="3"/>
        <v>1162346.88</v>
      </c>
      <c r="J20" s="24">
        <f t="shared" si="3"/>
        <v>980343.8700000001</v>
      </c>
      <c r="K20" s="24">
        <f t="shared" si="3"/>
        <v>1313958.46</v>
      </c>
      <c r="L20" s="24">
        <f t="shared" si="3"/>
        <v>1165546.38</v>
      </c>
      <c r="M20" s="24">
        <f t="shared" si="3"/>
        <v>678614.4500000002</v>
      </c>
      <c r="N20" s="24">
        <f t="shared" si="3"/>
        <v>342568.79000000004</v>
      </c>
      <c r="O20" s="24">
        <f t="shared" si="3"/>
        <v>12373517.14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1154146.39</v>
      </c>
      <c r="C21" s="28">
        <f aca="true" t="shared" si="4" ref="C21:N21">ROUND((C15+C16)*C7,2)</f>
        <v>819857.51</v>
      </c>
      <c r="D21" s="28">
        <f t="shared" si="4"/>
        <v>662158.06</v>
      </c>
      <c r="E21" s="28">
        <f t="shared" si="4"/>
        <v>317627.74</v>
      </c>
      <c r="F21" s="28">
        <f t="shared" si="4"/>
        <v>701863.86</v>
      </c>
      <c r="G21" s="28">
        <f t="shared" si="4"/>
        <v>976981.82</v>
      </c>
      <c r="H21" s="28">
        <f t="shared" si="4"/>
        <v>172418.34</v>
      </c>
      <c r="I21" s="28">
        <f t="shared" si="4"/>
        <v>836479.32</v>
      </c>
      <c r="J21" s="28">
        <f t="shared" si="4"/>
        <v>665637.74</v>
      </c>
      <c r="K21" s="28">
        <f t="shared" si="4"/>
        <v>995658.93</v>
      </c>
      <c r="L21" s="28">
        <f t="shared" si="4"/>
        <v>851286.77</v>
      </c>
      <c r="M21" s="28">
        <f t="shared" si="4"/>
        <v>525623.77</v>
      </c>
      <c r="N21" s="28">
        <f t="shared" si="4"/>
        <v>295411.3</v>
      </c>
      <c r="O21" s="28">
        <f aca="true" t="shared" si="5" ref="O21:O29">SUM(B21:N21)</f>
        <v>8975151.55</v>
      </c>
    </row>
    <row r="22" spans="1:23" ht="18.75" customHeight="1">
      <c r="A22" s="26" t="s">
        <v>33</v>
      </c>
      <c r="B22" s="28">
        <f>IF(B18&lt;&gt;0,ROUND((B18-1)*B21,2),0)</f>
        <v>245402.53</v>
      </c>
      <c r="C22" s="28">
        <f aca="true" t="shared" si="6" ref="C22:N22">IF(C18&lt;&gt;0,ROUND((C18-1)*C21,2),0)</f>
        <v>202546.6</v>
      </c>
      <c r="D22" s="28">
        <f t="shared" si="6"/>
        <v>255616.18</v>
      </c>
      <c r="E22" s="28">
        <f t="shared" si="6"/>
        <v>-42771.82</v>
      </c>
      <c r="F22" s="28">
        <f t="shared" si="6"/>
        <v>288725.6</v>
      </c>
      <c r="G22" s="28">
        <f t="shared" si="6"/>
        <v>393696.51</v>
      </c>
      <c r="H22" s="28">
        <f t="shared" si="6"/>
        <v>85643.64</v>
      </c>
      <c r="I22" s="28">
        <f t="shared" si="6"/>
        <v>231800.67</v>
      </c>
      <c r="J22" s="28">
        <f t="shared" si="6"/>
        <v>246857.17</v>
      </c>
      <c r="K22" s="28">
        <f t="shared" si="6"/>
        <v>180159.36</v>
      </c>
      <c r="L22" s="28">
        <f t="shared" si="6"/>
        <v>189013.01</v>
      </c>
      <c r="M22" s="28">
        <f t="shared" si="6"/>
        <v>94669.53</v>
      </c>
      <c r="N22" s="28">
        <f t="shared" si="6"/>
        <v>20280.59</v>
      </c>
      <c r="O22" s="28">
        <f t="shared" si="5"/>
        <v>2391639.57</v>
      </c>
      <c r="W22" s="51"/>
    </row>
    <row r="23" spans="1:15" ht="18.75" customHeight="1">
      <c r="A23" s="26" t="s">
        <v>34</v>
      </c>
      <c r="B23" s="28">
        <v>67223.12</v>
      </c>
      <c r="C23" s="28">
        <v>43006.41</v>
      </c>
      <c r="D23" s="28">
        <v>32228.37</v>
      </c>
      <c r="E23" s="28">
        <v>11991.15</v>
      </c>
      <c r="F23" s="28">
        <v>40985.6</v>
      </c>
      <c r="G23" s="28">
        <v>65018.18</v>
      </c>
      <c r="H23" s="28">
        <v>8320.04</v>
      </c>
      <c r="I23" s="28">
        <v>46532.23</v>
      </c>
      <c r="J23" s="28">
        <v>38437.08</v>
      </c>
      <c r="K23" s="28">
        <v>57946.2</v>
      </c>
      <c r="L23" s="28">
        <v>51143.38</v>
      </c>
      <c r="M23" s="28">
        <v>26277.39</v>
      </c>
      <c r="N23" s="28">
        <v>15930.63</v>
      </c>
      <c r="O23" s="28">
        <f t="shared" si="5"/>
        <v>505039.78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858.19</v>
      </c>
      <c r="D26" s="28">
        <v>762.52</v>
      </c>
      <c r="E26" s="28">
        <v>230.73</v>
      </c>
      <c r="F26" s="28">
        <v>830.05</v>
      </c>
      <c r="G26" s="28">
        <v>1153.63</v>
      </c>
      <c r="H26" s="28">
        <v>213.84</v>
      </c>
      <c r="I26" s="28">
        <v>897.58</v>
      </c>
      <c r="J26" s="28">
        <v>765.34</v>
      </c>
      <c r="K26" s="28">
        <v>1018.57</v>
      </c>
      <c r="L26" s="28">
        <v>900.4</v>
      </c>
      <c r="M26" s="28">
        <v>520.54</v>
      </c>
      <c r="N26" s="28">
        <v>264.51</v>
      </c>
      <c r="O26" s="28">
        <f t="shared" si="5"/>
        <v>9594.859999999999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877.59</v>
      </c>
      <c r="L27" s="28">
        <v>779</v>
      </c>
      <c r="M27" s="28">
        <v>440.92</v>
      </c>
      <c r="N27" s="28">
        <v>231.02</v>
      </c>
      <c r="O27" s="28">
        <f t="shared" si="5"/>
        <v>8156.17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24082.07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386075.3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34925.93</v>
      </c>
      <c r="L30" s="28">
        <v>29869.73</v>
      </c>
      <c r="M30" s="28">
        <v>0</v>
      </c>
      <c r="N30" s="28">
        <v>0</v>
      </c>
      <c r="O30" s="28">
        <f>SUM(B30:N30)</f>
        <v>64795.66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-48364.8</v>
      </c>
      <c r="C32" s="28">
        <f aca="true" t="shared" si="7" ref="C32:O32">+C33+C35+C48+C49+C50+C55-C56</f>
        <v>-48804.8</v>
      </c>
      <c r="D32" s="28">
        <f t="shared" si="7"/>
        <v>-28380</v>
      </c>
      <c r="E32" s="28">
        <f t="shared" si="7"/>
        <v>-9319.2</v>
      </c>
      <c r="F32" s="28">
        <f t="shared" si="7"/>
        <v>-30320.4</v>
      </c>
      <c r="G32" s="28">
        <f t="shared" si="7"/>
        <v>-61468</v>
      </c>
      <c r="H32" s="28">
        <f t="shared" si="7"/>
        <v>-9072.8</v>
      </c>
      <c r="I32" s="28">
        <f t="shared" si="7"/>
        <v>-61974</v>
      </c>
      <c r="J32" s="28">
        <f t="shared" si="7"/>
        <v>-37254.8</v>
      </c>
      <c r="K32" s="28">
        <f t="shared" si="7"/>
        <v>-24147.2</v>
      </c>
      <c r="L32" s="28">
        <f t="shared" si="7"/>
        <v>-17274.4</v>
      </c>
      <c r="M32" s="28">
        <f t="shared" si="7"/>
        <v>-27913.6</v>
      </c>
      <c r="N32" s="28">
        <f t="shared" si="7"/>
        <v>-16913.6</v>
      </c>
      <c r="O32" s="28">
        <f t="shared" si="7"/>
        <v>-421207.6</v>
      </c>
    </row>
    <row r="33" spans="1:15" ht="18.75" customHeight="1">
      <c r="A33" s="26" t="s">
        <v>38</v>
      </c>
      <c r="B33" s="29">
        <f>+B34</f>
        <v>-48364.8</v>
      </c>
      <c r="C33" s="29">
        <f>+C34</f>
        <v>-48804.8</v>
      </c>
      <c r="D33" s="29">
        <f aca="true" t="shared" si="8" ref="D33:O33">+D34</f>
        <v>-28380</v>
      </c>
      <c r="E33" s="29">
        <f t="shared" si="8"/>
        <v>-9319.2</v>
      </c>
      <c r="F33" s="29">
        <f t="shared" si="8"/>
        <v>-30320.4</v>
      </c>
      <c r="G33" s="29">
        <f t="shared" si="8"/>
        <v>-61468</v>
      </c>
      <c r="H33" s="29">
        <f t="shared" si="8"/>
        <v>-9072.8</v>
      </c>
      <c r="I33" s="29">
        <f t="shared" si="8"/>
        <v>-61974</v>
      </c>
      <c r="J33" s="29">
        <f t="shared" si="8"/>
        <v>-37254.8</v>
      </c>
      <c r="K33" s="29">
        <f t="shared" si="8"/>
        <v>-24147.2</v>
      </c>
      <c r="L33" s="29">
        <f t="shared" si="8"/>
        <v>-17274.4</v>
      </c>
      <c r="M33" s="29">
        <f t="shared" si="8"/>
        <v>-27913.6</v>
      </c>
      <c r="N33" s="29">
        <f t="shared" si="8"/>
        <v>-16913.6</v>
      </c>
      <c r="O33" s="29">
        <f t="shared" si="8"/>
        <v>-421207.6</v>
      </c>
    </row>
    <row r="34" spans="1:26" ht="18.75" customHeight="1">
      <c r="A34" s="27" t="s">
        <v>39</v>
      </c>
      <c r="B34" s="16">
        <f>ROUND((-B9)*$G$3,2)</f>
        <v>-48364.8</v>
      </c>
      <c r="C34" s="16">
        <f aca="true" t="shared" si="9" ref="C34:N34">ROUND((-C9)*$G$3,2)</f>
        <v>-48804.8</v>
      </c>
      <c r="D34" s="16">
        <f t="shared" si="9"/>
        <v>-28380</v>
      </c>
      <c r="E34" s="16">
        <f t="shared" si="9"/>
        <v>-9319.2</v>
      </c>
      <c r="F34" s="16">
        <f t="shared" si="9"/>
        <v>-30320.4</v>
      </c>
      <c r="G34" s="16">
        <f t="shared" si="9"/>
        <v>-61468</v>
      </c>
      <c r="H34" s="16">
        <f t="shared" si="9"/>
        <v>-9072.8</v>
      </c>
      <c r="I34" s="16">
        <f t="shared" si="9"/>
        <v>-61974</v>
      </c>
      <c r="J34" s="16">
        <f t="shared" si="9"/>
        <v>-37254.8</v>
      </c>
      <c r="K34" s="16">
        <f t="shared" si="9"/>
        <v>-24147.2</v>
      </c>
      <c r="L34" s="16">
        <f t="shared" si="9"/>
        <v>-17274.4</v>
      </c>
      <c r="M34" s="16">
        <f t="shared" si="9"/>
        <v>-27913.6</v>
      </c>
      <c r="N34" s="16">
        <f t="shared" si="9"/>
        <v>-16913.6</v>
      </c>
      <c r="O34" s="30">
        <f aca="true" t="shared" si="10" ref="O34:O56">SUM(B34:N34)</f>
        <v>-421207.6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1483144.3199999998</v>
      </c>
      <c r="C54" s="34">
        <f>+C20+C32</f>
        <v>1045479.5700000001</v>
      </c>
      <c r="D54" s="34">
        <f>+D20+D32</f>
        <v>941088.4900000001</v>
      </c>
      <c r="E54" s="34">
        <f>+E20+E32</f>
        <v>288825.06999999995</v>
      </c>
      <c r="F54" s="34">
        <f>+F20+F32</f>
        <v>1031676.9400000001</v>
      </c>
      <c r="G54" s="34">
        <f>+G20+G32</f>
        <v>1420511.8699999999</v>
      </c>
      <c r="H54" s="34">
        <f>+H20+H32</f>
        <v>283682.05000000005</v>
      </c>
      <c r="I54" s="34">
        <f>+I20+I32</f>
        <v>1100372.88</v>
      </c>
      <c r="J54" s="34">
        <f>+J20+J32</f>
        <v>943089.0700000001</v>
      </c>
      <c r="K54" s="34">
        <f>+K20+K32</f>
        <v>1289811.26</v>
      </c>
      <c r="L54" s="34">
        <f>+L20+L32</f>
        <v>1148271.98</v>
      </c>
      <c r="M54" s="34">
        <f>+M20+M32</f>
        <v>650700.8500000002</v>
      </c>
      <c r="N54" s="34">
        <f>+N20+N32</f>
        <v>325655.19000000006</v>
      </c>
      <c r="O54" s="34">
        <f>SUM(B54:N54)</f>
        <v>11952309.54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3" ref="B60:O60">SUM(B61:B71)</f>
        <v>1483144.32</v>
      </c>
      <c r="C60" s="42">
        <f t="shared" si="13"/>
        <v>1045479.5800000001</v>
      </c>
      <c r="D60" s="42">
        <f t="shared" si="13"/>
        <v>941088.49</v>
      </c>
      <c r="E60" s="42">
        <f t="shared" si="13"/>
        <v>288825.07</v>
      </c>
      <c r="F60" s="42">
        <f t="shared" si="13"/>
        <v>1031676.94</v>
      </c>
      <c r="G60" s="42">
        <f t="shared" si="13"/>
        <v>1420511.88</v>
      </c>
      <c r="H60" s="42">
        <f t="shared" si="13"/>
        <v>283682.04</v>
      </c>
      <c r="I60" s="42">
        <f t="shared" si="13"/>
        <v>1100372.88</v>
      </c>
      <c r="J60" s="42">
        <f t="shared" si="13"/>
        <v>943089.07</v>
      </c>
      <c r="K60" s="42">
        <f t="shared" si="13"/>
        <v>1289811.26</v>
      </c>
      <c r="L60" s="42">
        <f t="shared" si="13"/>
        <v>1148271.97</v>
      </c>
      <c r="M60" s="42">
        <f t="shared" si="13"/>
        <v>650700.84</v>
      </c>
      <c r="N60" s="42">
        <f t="shared" si="13"/>
        <v>325655.19</v>
      </c>
      <c r="O60" s="34">
        <f t="shared" si="13"/>
        <v>11952309.53</v>
      </c>
      <c r="Q60"/>
    </row>
    <row r="61" spans="1:18" ht="18.75" customHeight="1">
      <c r="A61" s="26" t="s">
        <v>54</v>
      </c>
      <c r="B61" s="42">
        <v>1212440.61</v>
      </c>
      <c r="C61" s="42">
        <v>741871.99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1954312.6</v>
      </c>
      <c r="P61"/>
      <c r="Q61"/>
      <c r="R61" s="41"/>
    </row>
    <row r="62" spans="1:16" ht="18.75" customHeight="1">
      <c r="A62" s="26" t="s">
        <v>55</v>
      </c>
      <c r="B62" s="42">
        <v>270703.71</v>
      </c>
      <c r="C62" s="42">
        <v>303607.59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4" ref="O62:O71">SUM(B62:N62)</f>
        <v>574311.3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941088.49</v>
      </c>
      <c r="E63" s="43">
        <v>0</v>
      </c>
      <c r="F63" s="43">
        <v>0</v>
      </c>
      <c r="G63" s="43">
        <v>0</v>
      </c>
      <c r="H63" s="42">
        <v>283682.04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4"/>
        <v>1224770.53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288825.07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4"/>
        <v>288825.07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1031676.94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4"/>
        <v>1031676.94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1420511.88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4"/>
        <v>1420511.88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1100372.88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4"/>
        <v>1100372.88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943089.07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4"/>
        <v>943089.07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1289811.26</v>
      </c>
      <c r="L69" s="29">
        <v>1148271.97</v>
      </c>
      <c r="M69" s="43">
        <v>0</v>
      </c>
      <c r="N69" s="43">
        <v>0</v>
      </c>
      <c r="O69" s="34">
        <f t="shared" si="14"/>
        <v>2438083.23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650700.84</v>
      </c>
      <c r="N70" s="43">
        <v>0</v>
      </c>
      <c r="O70" s="34">
        <f t="shared" si="14"/>
        <v>650700.84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325655.19</v>
      </c>
      <c r="O71" s="46">
        <f t="shared" si="14"/>
        <v>325655.19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2023-12-06T12:03:51Z</dcterms:modified>
  <cp:category/>
  <cp:version/>
  <cp:contentType/>
  <cp:contentStatus/>
</cp:coreProperties>
</file>