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<sst xmlns="http://schemas.openxmlformats.org/spreadsheetml/2006/main" count="89" uniqueCount="86">
  <si>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</si>
  <si>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</si>
  <si>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</si>
  <si>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</si>
  <si>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</si>
  <si>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</si>
  <si>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</si>
  <si>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</si>
  <si>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</si>
  <si>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</si>
  <si>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</si>
  <si>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</si>
  <si>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</si>
  <si>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</si>
  <si>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</si>
  <si>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</si>
  <si>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</si>
  <si>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</si>
  <si>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</si>
  <si>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</si>
  <si>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</si>
  <si>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</si>
  <si>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</si>
  <si>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</si>
  <si>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</si>
  <si>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</si>
  <si>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</si>
  <si>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</si>
  <si>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</si>
  <si>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</si>
  <si>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</si>
  <si>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</si>
  <si>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</si>
  <si>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</si>
  <si>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</si>
  <si>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</si>
  <si>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</si>
  <si>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</si>
  <si>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</si>
  <si>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</si>
  <si>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</si>
  <si>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</si>
  <si>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</si>
  <si>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</si>
  <si>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</si>
  <si>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</si>
  <si>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</si>
  <si>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</si>
  <si>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</si>
  <si>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</si>
  <si>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</si>
  <si>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</si>
  <si>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</si>
  <si>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</si>
  <si>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</si>
  <si>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</si>
  <si>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</si>
  <si>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</si>
  <si>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</si>
  <si>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</si>
  <si>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</si>
  <si>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</si>
  <si>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</si>
  <si>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</si>
  <si>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</si>
  <si>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</si>
  <si>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</si>
  <si>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</si>
  <si>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</si>
  <si>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</si>
  <si>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</si>
  <si>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</si>
  <si>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</si>
  <si>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</si>
  <si>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</si>
  <si>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</si>
  <si>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</si>
  <si>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</si>
  <si>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</si>
  <si>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</si>
  <si>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</si>
  <si>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</si>
  <si>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</si>
  <si>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</si>
  <si>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28/11/23 - VENCIMENTO 05/12/23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</si>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</sst>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342554</v>
      </c>
      <c r="C7" s="9">
        <f t="shared" si="0"/>
        <v>220909</v>
      </c>
      <c r="D7" s="9">
        <f t="shared" si="0"/>
        <v>185430</v>
      </c>
      <c r="E7" s="9">
        <f t="shared" si="0"/>
        <v>55479</v>
      </c>
      <c r="F7" s="9">
        <f t="shared" si="0"/>
        <v>164519</v>
      </c>
      <c r="G7" s="9">
        <f t="shared" si="0"/>
        <v>258998</v>
      </c>
      <c r="H7" s="9">
        <f t="shared" si="0"/>
        <v>47403</v>
      </c>
      <c r="I7" s="9">
        <f t="shared" si="0"/>
        <v>237083</v>
      </c>
      <c r="J7" s="9">
        <f t="shared" si="0"/>
        <v>184956</v>
      </c>
      <c r="K7" s="9">
        <f t="shared" si="0"/>
        <v>309698</v>
      </c>
      <c r="L7" s="9">
        <f t="shared" si="0"/>
        <v>235111</v>
      </c>
      <c r="M7" s="9">
        <f t="shared" si="0"/>
        <v>122775</v>
      </c>
      <c r="N7" s="9">
        <f t="shared" si="0"/>
        <v>76138</v>
      </c>
      <c r="O7" s="9">
        <f t="shared" si="0"/>
        <v>2441053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8778</v>
      </c>
      <c r="C8" s="11">
        <f t="shared" si="1"/>
        <v>9326</v>
      </c>
      <c r="D8" s="11">
        <f t="shared" si="1"/>
        <v>4420</v>
      </c>
      <c r="E8" s="11">
        <f t="shared" si="1"/>
        <v>1536</v>
      </c>
      <c r="F8" s="11">
        <f t="shared" si="1"/>
        <v>4202</v>
      </c>
      <c r="G8" s="11">
        <f t="shared" si="1"/>
        <v>8520</v>
      </c>
      <c r="H8" s="11">
        <f t="shared" si="1"/>
        <v>1856</v>
      </c>
      <c r="I8" s="11">
        <f t="shared" si="1"/>
        <v>11725</v>
      </c>
      <c r="J8" s="11">
        <f t="shared" si="1"/>
        <v>7054</v>
      </c>
      <c r="K8" s="11">
        <f t="shared" si="1"/>
        <v>4450</v>
      </c>
      <c r="L8" s="11">
        <f t="shared" si="1"/>
        <v>3418</v>
      </c>
      <c r="M8" s="11">
        <f t="shared" si="1"/>
        <v>5048</v>
      </c>
      <c r="N8" s="11">
        <f t="shared" si="1"/>
        <v>3293</v>
      </c>
      <c r="O8" s="11">
        <f t="shared" si="1"/>
        <v>73626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8778</v>
      </c>
      <c r="C9" s="11">
        <v>9326</v>
      </c>
      <c r="D9" s="11">
        <v>4420</v>
      </c>
      <c r="E9" s="11">
        <v>1536</v>
      </c>
      <c r="F9" s="11">
        <v>4202</v>
      </c>
      <c r="G9" s="11">
        <v>8520</v>
      </c>
      <c r="H9" s="11">
        <v>1856</v>
      </c>
      <c r="I9" s="11">
        <v>11725</v>
      </c>
      <c r="J9" s="11">
        <v>7054</v>
      </c>
      <c r="K9" s="11">
        <v>4450</v>
      </c>
      <c r="L9" s="11">
        <v>3417</v>
      </c>
      <c r="M9" s="11">
        <v>5048</v>
      </c>
      <c r="N9" s="11">
        <v>3273</v>
      </c>
      <c r="O9" s="11">
        <f>SUM(B9:N9)</f>
        <v>73605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333776</v>
      </c>
      <c r="C11" s="13">
        <v>211583</v>
      </c>
      <c r="D11" s="13">
        <v>181010</v>
      </c>
      <c r="E11" s="13">
        <v>53943</v>
      </c>
      <c r="F11" s="13">
        <v>160317</v>
      </c>
      <c r="G11" s="13">
        <v>250478</v>
      </c>
      <c r="H11" s="13">
        <v>45547</v>
      </c>
      <c r="I11" s="13">
        <v>225358</v>
      </c>
      <c r="J11" s="13">
        <v>177902</v>
      </c>
      <c r="K11" s="13">
        <v>305248</v>
      </c>
      <c r="L11" s="13">
        <v>231693</v>
      </c>
      <c r="M11" s="13">
        <v>117727</v>
      </c>
      <c r="N11" s="13">
        <v>72845</v>
      </c>
      <c r="O11" s="11">
        <f>SUM(B11:N11)</f>
        <v>2367427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25629</v>
      </c>
      <c r="C12" s="13">
        <v>19710</v>
      </c>
      <c r="D12" s="13">
        <v>14279</v>
      </c>
      <c r="E12" s="13">
        <v>6178</v>
      </c>
      <c r="F12" s="13">
        <v>15276</v>
      </c>
      <c r="G12" s="13">
        <v>26863</v>
      </c>
      <c r="H12" s="13">
        <v>4235</v>
      </c>
      <c r="I12" s="13">
        <v>22364</v>
      </c>
      <c r="J12" s="13">
        <v>15992</v>
      </c>
      <c r="K12" s="13">
        <v>20919</v>
      </c>
      <c r="L12" s="13">
        <v>15887</v>
      </c>
      <c r="M12" s="13">
        <v>6258</v>
      </c>
      <c r="N12" s="13">
        <v>3177</v>
      </c>
      <c r="O12" s="11">
        <f>SUM(B12:N12)</f>
        <v>196767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308147</v>
      </c>
      <c r="C13" s="15">
        <f t="shared" si="2"/>
        <v>191873</v>
      </c>
      <c r="D13" s="15">
        <f t="shared" si="2"/>
        <v>166731</v>
      </c>
      <c r="E13" s="15">
        <f t="shared" si="2"/>
        <v>47765</v>
      </c>
      <c r="F13" s="15">
        <f t="shared" si="2"/>
        <v>145041</v>
      </c>
      <c r="G13" s="15">
        <f t="shared" si="2"/>
        <v>223615</v>
      </c>
      <c r="H13" s="15">
        <f t="shared" si="2"/>
        <v>41312</v>
      </c>
      <c r="I13" s="15">
        <f t="shared" si="2"/>
        <v>202994</v>
      </c>
      <c r="J13" s="15">
        <f t="shared" si="2"/>
        <v>161910</v>
      </c>
      <c r="K13" s="15">
        <f t="shared" si="2"/>
        <v>284329</v>
      </c>
      <c r="L13" s="15">
        <f t="shared" si="2"/>
        <v>215806</v>
      </c>
      <c r="M13" s="15">
        <f t="shared" si="2"/>
        <v>111469</v>
      </c>
      <c r="N13" s="15">
        <f t="shared" si="2"/>
        <v>69668</v>
      </c>
      <c r="O13" s="11">
        <f>SUM(B13:N13)</f>
        <v>2170660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1.35340188111941</v>
      </c>
      <c r="C18" s="19">
        <v>1.476696398446178</v>
      </c>
      <c r="D18" s="19">
        <v>1.721940098843596</v>
      </c>
      <c r="E18" s="19">
        <v>1.027802759173267</v>
      </c>
      <c r="F18" s="19">
        <v>1.837832980405627</v>
      </c>
      <c r="G18" s="19">
        <v>1.927427584532545</v>
      </c>
      <c r="H18" s="19">
        <v>1.574521655375044</v>
      </c>
      <c r="I18" s="19">
        <v>1.46476748163179</v>
      </c>
      <c r="J18" s="19">
        <v>1.583950607664233</v>
      </c>
      <c r="K18" s="19">
        <v>1.288933984388799</v>
      </c>
      <c r="L18" s="19">
        <v>1.318183920168948</v>
      </c>
      <c r="M18" s="19">
        <v>1.307180063744305</v>
      </c>
      <c r="N18" s="19">
        <v>1.186303600842846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1500698.71</v>
      </c>
      <c r="C20" s="24">
        <f aca="true" t="shared" si="3" ref="C20:O20">SUM(C21:C31)</f>
        <v>1067542.1099999999</v>
      </c>
      <c r="D20" s="24">
        <f t="shared" si="3"/>
        <v>904338.3900000001</v>
      </c>
      <c r="E20" s="24">
        <f t="shared" si="3"/>
        <v>284013.92999999993</v>
      </c>
      <c r="F20" s="24">
        <f t="shared" si="3"/>
        <v>1009093.07</v>
      </c>
      <c r="G20" s="24">
        <f t="shared" si="3"/>
        <v>1384276</v>
      </c>
      <c r="H20" s="24">
        <f t="shared" si="3"/>
        <v>290124.53</v>
      </c>
      <c r="I20" s="24">
        <f t="shared" si="3"/>
        <v>1146280.1999999997</v>
      </c>
      <c r="J20" s="24">
        <f t="shared" si="3"/>
        <v>960937.9100000003</v>
      </c>
      <c r="K20" s="24">
        <f t="shared" si="3"/>
        <v>1286680.5899999999</v>
      </c>
      <c r="L20" s="24">
        <f t="shared" si="3"/>
        <v>1140141.73</v>
      </c>
      <c r="M20" s="24">
        <f t="shared" si="3"/>
        <v>665288.3400000001</v>
      </c>
      <c r="N20" s="24">
        <f t="shared" si="3"/>
        <v>335703.1500000001</v>
      </c>
      <c r="O20" s="24">
        <f t="shared" si="3"/>
        <v>11975118.660000004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1011219.41</v>
      </c>
      <c r="C21" s="28">
        <f aca="true" t="shared" si="4" ref="C21:N21">ROUND((C15+C16)*C7,2)</f>
        <v>673684.09</v>
      </c>
      <c r="D21" s="28">
        <f t="shared" si="4"/>
        <v>495932.54</v>
      </c>
      <c r="E21" s="28">
        <f t="shared" si="4"/>
        <v>253483.55</v>
      </c>
      <c r="F21" s="28">
        <f t="shared" si="4"/>
        <v>509992.45</v>
      </c>
      <c r="G21" s="28">
        <f t="shared" si="4"/>
        <v>660600.3</v>
      </c>
      <c r="H21" s="28">
        <f t="shared" si="4"/>
        <v>162336.31</v>
      </c>
      <c r="I21" s="28">
        <f t="shared" si="4"/>
        <v>717911.03</v>
      </c>
      <c r="J21" s="28">
        <f t="shared" si="4"/>
        <v>563320.49</v>
      </c>
      <c r="K21" s="28">
        <f t="shared" si="4"/>
        <v>891589.57</v>
      </c>
      <c r="L21" s="28">
        <f t="shared" si="4"/>
        <v>770693.86</v>
      </c>
      <c r="M21" s="28">
        <f t="shared" si="4"/>
        <v>464396.44</v>
      </c>
      <c r="N21" s="28">
        <f t="shared" si="4"/>
        <v>260140.7</v>
      </c>
      <c r="O21" s="28">
        <f aca="true" t="shared" si="5" ref="O21:O30">SUM(B21:N21)</f>
        <v>7435300.740000001</v>
      </c>
    </row>
    <row r="22" spans="1:23" ht="18.75" customHeight="1">
      <c r="A22" s="26" t="s">
        <v>33</v>
      </c>
      <c r="B22" s="28">
        <f>IF(B18&lt;&gt;0,ROUND((B18-1)*B21,2),0)</f>
        <v>357366.84</v>
      </c>
      <c r="C22" s="28">
        <f aca="true" t="shared" si="6" ref="C22:N22">IF(C18&lt;&gt;0,ROUND((C18-1)*C21,2),0)</f>
        <v>321142.78</v>
      </c>
      <c r="D22" s="28">
        <f t="shared" si="6"/>
        <v>358033.59</v>
      </c>
      <c r="E22" s="28">
        <f t="shared" si="6"/>
        <v>7047.54</v>
      </c>
      <c r="F22" s="28">
        <f t="shared" si="6"/>
        <v>427288.49</v>
      </c>
      <c r="G22" s="28">
        <f t="shared" si="6"/>
        <v>612658.94</v>
      </c>
      <c r="H22" s="28">
        <f t="shared" si="6"/>
        <v>93265.73</v>
      </c>
      <c r="I22" s="28">
        <f t="shared" si="6"/>
        <v>333661.7</v>
      </c>
      <c r="J22" s="28">
        <f t="shared" si="6"/>
        <v>328951.34</v>
      </c>
      <c r="K22" s="28">
        <f t="shared" si="6"/>
        <v>257610.53</v>
      </c>
      <c r="L22" s="28">
        <f t="shared" si="6"/>
        <v>245222.39</v>
      </c>
      <c r="M22" s="28">
        <f t="shared" si="6"/>
        <v>142653.33</v>
      </c>
      <c r="N22" s="28">
        <f t="shared" si="6"/>
        <v>48465.15</v>
      </c>
      <c r="O22" s="28">
        <f t="shared" si="5"/>
        <v>3533368.35</v>
      </c>
      <c r="W22" s="51"/>
    </row>
    <row r="23" spans="1:15" ht="18.75" customHeight="1">
      <c r="A23" s="26" t="s">
        <v>34</v>
      </c>
      <c r="B23" s="28">
        <v>67381.01</v>
      </c>
      <c r="C23" s="28">
        <v>43849.83</v>
      </c>
      <c r="D23" s="28">
        <v>30945.77</v>
      </c>
      <c r="E23" s="28">
        <v>12191.27</v>
      </c>
      <c r="F23" s="28">
        <v>41420.8</v>
      </c>
      <c r="G23" s="28">
        <v>64795.3</v>
      </c>
      <c r="H23" s="28">
        <v>8146.84</v>
      </c>
      <c r="I23" s="28">
        <v>47169.99</v>
      </c>
      <c r="J23" s="28">
        <v>39257.02</v>
      </c>
      <c r="K23" s="28">
        <v>57383.97</v>
      </c>
      <c r="L23" s="28">
        <v>50306.48</v>
      </c>
      <c r="M23" s="28">
        <v>26197.62</v>
      </c>
      <c r="N23" s="28">
        <v>16145.4</v>
      </c>
      <c r="O23" s="28">
        <f t="shared" si="5"/>
        <v>505191.30000000005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849.75</v>
      </c>
      <c r="D26" s="28">
        <v>723.13</v>
      </c>
      <c r="E26" s="28">
        <v>225.1</v>
      </c>
      <c r="F26" s="28">
        <v>799.1</v>
      </c>
      <c r="G26" s="28">
        <v>1091.73</v>
      </c>
      <c r="H26" s="28">
        <v>216.66</v>
      </c>
      <c r="I26" s="28">
        <v>900.4</v>
      </c>
      <c r="J26" s="28">
        <v>762.52</v>
      </c>
      <c r="K26" s="28">
        <v>1012.95</v>
      </c>
      <c r="L26" s="28">
        <v>894.77</v>
      </c>
      <c r="M26" s="28">
        <v>517.73</v>
      </c>
      <c r="N26" s="28">
        <v>270.14</v>
      </c>
      <c r="O26" s="28">
        <f t="shared" si="5"/>
        <v>9437.309999999998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877.59</v>
      </c>
      <c r="L27" s="28">
        <v>779</v>
      </c>
      <c r="M27" s="28">
        <v>440.92</v>
      </c>
      <c r="N27" s="28">
        <v>231.02</v>
      </c>
      <c r="O27" s="28">
        <f t="shared" si="5"/>
        <v>8156.17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24082.07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386075.3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34834.1</v>
      </c>
      <c r="L30" s="28">
        <v>29691.14</v>
      </c>
      <c r="M30" s="28">
        <v>0</v>
      </c>
      <c r="N30" s="28">
        <v>0</v>
      </c>
      <c r="O30" s="28">
        <f t="shared" si="5"/>
        <v>64525.24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-38623.2</v>
      </c>
      <c r="C32" s="28">
        <f aca="true" t="shared" si="7" ref="C32:O32">+C33+C35+C48+C49+C50+C55-C56</f>
        <v>-41034.4</v>
      </c>
      <c r="D32" s="28">
        <f t="shared" si="7"/>
        <v>-19448</v>
      </c>
      <c r="E32" s="28">
        <f t="shared" si="7"/>
        <v>-6758.4</v>
      </c>
      <c r="F32" s="28">
        <f t="shared" si="7"/>
        <v>-18488.8</v>
      </c>
      <c r="G32" s="28">
        <f t="shared" si="7"/>
        <v>-37488</v>
      </c>
      <c r="H32" s="28">
        <f t="shared" si="7"/>
        <v>-8166.4</v>
      </c>
      <c r="I32" s="28">
        <f t="shared" si="7"/>
        <v>-51590</v>
      </c>
      <c r="J32" s="28">
        <f t="shared" si="7"/>
        <v>-31037.6</v>
      </c>
      <c r="K32" s="28">
        <f t="shared" si="7"/>
        <v>1105420</v>
      </c>
      <c r="L32" s="28">
        <f t="shared" si="7"/>
        <v>1019965.2</v>
      </c>
      <c r="M32" s="28">
        <f t="shared" si="7"/>
        <v>-22211.2</v>
      </c>
      <c r="N32" s="28">
        <f t="shared" si="7"/>
        <v>-14401.2</v>
      </c>
      <c r="O32" s="28">
        <f t="shared" si="7"/>
        <v>1836138</v>
      </c>
    </row>
    <row r="33" spans="1:15" ht="18.75" customHeight="1">
      <c r="A33" s="26" t="s">
        <v>38</v>
      </c>
      <c r="B33" s="29">
        <f>+B34</f>
        <v>-38623.2</v>
      </c>
      <c r="C33" s="29">
        <f>+C34</f>
        <v>-41034.4</v>
      </c>
      <c r="D33" s="29">
        <f aca="true" t="shared" si="8" ref="D33:O33">+D34</f>
        <v>-19448</v>
      </c>
      <c r="E33" s="29">
        <f t="shared" si="8"/>
        <v>-6758.4</v>
      </c>
      <c r="F33" s="29">
        <f t="shared" si="8"/>
        <v>-18488.8</v>
      </c>
      <c r="G33" s="29">
        <f t="shared" si="8"/>
        <v>-37488</v>
      </c>
      <c r="H33" s="29">
        <f t="shared" si="8"/>
        <v>-8166.4</v>
      </c>
      <c r="I33" s="29">
        <f t="shared" si="8"/>
        <v>-51590</v>
      </c>
      <c r="J33" s="29">
        <f t="shared" si="8"/>
        <v>-31037.6</v>
      </c>
      <c r="K33" s="29">
        <f t="shared" si="8"/>
        <v>-19580</v>
      </c>
      <c r="L33" s="29">
        <f t="shared" si="8"/>
        <v>-15034.8</v>
      </c>
      <c r="M33" s="29">
        <f t="shared" si="8"/>
        <v>-22211.2</v>
      </c>
      <c r="N33" s="29">
        <f t="shared" si="8"/>
        <v>-14401.2</v>
      </c>
      <c r="O33" s="29">
        <f t="shared" si="8"/>
        <v>-323862</v>
      </c>
    </row>
    <row r="34" spans="1:26" ht="18.75" customHeight="1">
      <c r="A34" s="27" t="s">
        <v>39</v>
      </c>
      <c r="B34" s="16">
        <f>ROUND((-B9)*$G$3,2)</f>
        <v>-38623.2</v>
      </c>
      <c r="C34" s="16">
        <f aca="true" t="shared" si="9" ref="C34:N34">ROUND((-C9)*$G$3,2)</f>
        <v>-41034.4</v>
      </c>
      <c r="D34" s="16">
        <f t="shared" si="9"/>
        <v>-19448</v>
      </c>
      <c r="E34" s="16">
        <f t="shared" si="9"/>
        <v>-6758.4</v>
      </c>
      <c r="F34" s="16">
        <f t="shared" si="9"/>
        <v>-18488.8</v>
      </c>
      <c r="G34" s="16">
        <f t="shared" si="9"/>
        <v>-37488</v>
      </c>
      <c r="H34" s="16">
        <f t="shared" si="9"/>
        <v>-8166.4</v>
      </c>
      <c r="I34" s="16">
        <f t="shared" si="9"/>
        <v>-51590</v>
      </c>
      <c r="J34" s="16">
        <f t="shared" si="9"/>
        <v>-31037.6</v>
      </c>
      <c r="K34" s="16">
        <f t="shared" si="9"/>
        <v>-19580</v>
      </c>
      <c r="L34" s="16">
        <f t="shared" si="9"/>
        <v>-15034.8</v>
      </c>
      <c r="M34" s="16">
        <f t="shared" si="9"/>
        <v>-22211.2</v>
      </c>
      <c r="N34" s="16">
        <f t="shared" si="9"/>
        <v>-14401.2</v>
      </c>
      <c r="O34" s="30">
        <f aca="true" t="shared" si="10" ref="O34:O56">SUM(B34:N34)</f>
        <v>-323862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2160000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1462075.51</v>
      </c>
      <c r="C54" s="34">
        <f aca="true" t="shared" si="13" ref="C54:N54">+C20+C32</f>
        <v>1026507.7099999998</v>
      </c>
      <c r="D54" s="34">
        <f t="shared" si="13"/>
        <v>884890.3900000001</v>
      </c>
      <c r="E54" s="34">
        <f t="shared" si="13"/>
        <v>277255.5299999999</v>
      </c>
      <c r="F54" s="34">
        <f t="shared" si="13"/>
        <v>990604.2699999999</v>
      </c>
      <c r="G54" s="34">
        <f t="shared" si="13"/>
        <v>1346788</v>
      </c>
      <c r="H54" s="34">
        <f t="shared" si="13"/>
        <v>281958.13</v>
      </c>
      <c r="I54" s="34">
        <f t="shared" si="13"/>
        <v>1094690.1999999997</v>
      </c>
      <c r="J54" s="34">
        <f t="shared" si="13"/>
        <v>929900.3100000003</v>
      </c>
      <c r="K54" s="34">
        <f t="shared" si="13"/>
        <v>2392100.59</v>
      </c>
      <c r="L54" s="34">
        <f t="shared" si="13"/>
        <v>2160106.9299999997</v>
      </c>
      <c r="M54" s="34">
        <f t="shared" si="13"/>
        <v>643077.1400000001</v>
      </c>
      <c r="N54" s="34">
        <f t="shared" si="13"/>
        <v>321301.95000000007</v>
      </c>
      <c r="O54" s="34">
        <f>SUM(B54:N54)</f>
        <v>13811256.659999998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1462075.5099999998</v>
      </c>
      <c r="C60" s="42">
        <f t="shared" si="14"/>
        <v>1026507.7</v>
      </c>
      <c r="D60" s="42">
        <f t="shared" si="14"/>
        <v>884890.38</v>
      </c>
      <c r="E60" s="42">
        <f t="shared" si="14"/>
        <v>277255.53</v>
      </c>
      <c r="F60" s="42">
        <f t="shared" si="14"/>
        <v>990604.27</v>
      </c>
      <c r="G60" s="42">
        <f t="shared" si="14"/>
        <v>1346788</v>
      </c>
      <c r="H60" s="42">
        <f t="shared" si="14"/>
        <v>281958.13</v>
      </c>
      <c r="I60" s="42">
        <f t="shared" si="14"/>
        <v>1094690.2</v>
      </c>
      <c r="J60" s="42">
        <f t="shared" si="14"/>
        <v>929900.31</v>
      </c>
      <c r="K60" s="42">
        <f t="shared" si="14"/>
        <v>2392100.59</v>
      </c>
      <c r="L60" s="42">
        <f t="shared" si="14"/>
        <v>2160106.93</v>
      </c>
      <c r="M60" s="42">
        <f t="shared" si="14"/>
        <v>643077.13</v>
      </c>
      <c r="N60" s="42">
        <f t="shared" si="14"/>
        <v>321301.95</v>
      </c>
      <c r="O60" s="34">
        <f t="shared" si="14"/>
        <v>13811256.629999999</v>
      </c>
      <c r="Q60"/>
    </row>
    <row r="61" spans="1:18" ht="18.75" customHeight="1">
      <c r="A61" s="26" t="s">
        <v>54</v>
      </c>
      <c r="B61" s="42">
        <v>1195374.88</v>
      </c>
      <c r="C61" s="42">
        <v>728534.75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1923909.63</v>
      </c>
      <c r="P61"/>
      <c r="Q61"/>
      <c r="R61" s="41"/>
    </row>
    <row r="62" spans="1:16" ht="18.75" customHeight="1">
      <c r="A62" s="26" t="s">
        <v>55</v>
      </c>
      <c r="B62" s="42">
        <v>266700.63</v>
      </c>
      <c r="C62" s="42">
        <v>297972.95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564673.5800000001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884890.38</v>
      </c>
      <c r="E63" s="43">
        <v>0</v>
      </c>
      <c r="F63" s="43">
        <v>0</v>
      </c>
      <c r="G63" s="43">
        <v>0</v>
      </c>
      <c r="H63" s="42">
        <v>281958.13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1166848.51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277255.53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277255.53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990604.27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990604.27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1346788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1346788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1094690.2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1094690.2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929900.31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929900.31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2392100.59</v>
      </c>
      <c r="L69" s="29">
        <v>2160106.93</v>
      </c>
      <c r="M69" s="43">
        <v>0</v>
      </c>
      <c r="N69" s="43">
        <v>0</v>
      </c>
      <c r="O69" s="34">
        <f t="shared" si="15"/>
        <v>4552207.52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643077.13</v>
      </c>
      <c r="N70" s="43">
        <v>0</v>
      </c>
      <c r="O70" s="34">
        <f t="shared" si="15"/>
        <v>643077.13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321301.95</v>
      </c>
      <c r="O71" s="46">
        <f t="shared" si="15"/>
        <v>321301.95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2023-12-04T20:38:42Z</dcterms:modified>
  <cp:category/>
  <cp:version/>
  <cp:contentType/>
  <cp:contentStatus/>
</cp:coreProperties>
</file>