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<sst xmlns="http://schemas.openxmlformats.org/spreadsheetml/2006/main" count="83" uniqueCount="82">
  <si>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</si>
  <si>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</si>
  <si>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</si>
  <si>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</si>
  <si>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</si>
  <si>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</si>
  <si>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</si>
  <si>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</si>
  <si>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</si>
  <si>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</si>
  <si>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</si>
  <si>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</si>
  <si>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</si>
  <si>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</si>
  <si>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</si>
  <si>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</si>
  <si>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</si>
  <si>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</si>
  <si>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</si>
  <si>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</si>
  <si>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</si>
  <si>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</si>
  <si>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</si>
  <si>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</si>
  <si>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</si>
  <si>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</si>
  <si>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</si>
  <si>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</si>
  <si>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</si>
  <si>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</si>
  <si>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</si>
  <si>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</si>
  <si>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</si>
  <si>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</si>
  <si>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</si>
  <si>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</si>
  <si>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</si>
  <si>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</si>
  <si>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</si>
  <si>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</si>
  <si>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</si>
  <si>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</si>
  <si>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</si>
  <si>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</si>
  <si>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</si>
  <si>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</si>
  <si>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</si>
  <si>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</si>
  <si>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</si>
  <si>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</si>
  <si>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</si>
  <si>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</si>
  <si>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</si>
  <si>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</si>
  <si>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</si>
  <si>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</si>
  <si>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</si>
  <si>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</si>
  <si>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</si>
  <si>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</si>
  <si>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</si>
  <si>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</si>
  <si>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</si>
  <si>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</si>
  <si>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</si>
  <si>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</si>
  <si>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</si>
  <si>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</si>
  <si>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</si>
  <si>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</si>
  <si>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</si>
  <si>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</si>
  <si>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</si>
  <si>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</si>
  <si>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</si>
  <si>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</si>
  <si>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</si>
  <si>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</si>
  <si>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</si>
  <si>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</si>
  <si>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30/11/23 - VENCIMENTO 07/12/23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</si>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</sst>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350339</v>
      </c>
      <c r="C7" s="46">
        <f aca="true" t="shared" si="0" ref="C7:J7">+C8+C11</f>
        <v>286631</v>
      </c>
      <c r="D7" s="46">
        <f t="shared" si="0"/>
        <v>334374</v>
      </c>
      <c r="E7" s="46">
        <f t="shared" si="0"/>
        <v>194025</v>
      </c>
      <c r="F7" s="46">
        <f t="shared" si="0"/>
        <v>247280</v>
      </c>
      <c r="G7" s="46">
        <f t="shared" si="0"/>
        <v>236773</v>
      </c>
      <c r="H7" s="46">
        <f t="shared" si="0"/>
        <v>246093</v>
      </c>
      <c r="I7" s="46">
        <f t="shared" si="0"/>
        <v>379308</v>
      </c>
      <c r="J7" s="46">
        <f t="shared" si="0"/>
        <v>124228</v>
      </c>
      <c r="K7" s="38">
        <f aca="true" t="shared" si="1" ref="K7:K13">SUM(B7:J7)</f>
        <v>2399051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16833</v>
      </c>
      <c r="C8" s="44">
        <f t="shared" si="2"/>
        <v>17617</v>
      </c>
      <c r="D8" s="44">
        <f t="shared" si="2"/>
        <v>15963</v>
      </c>
      <c r="E8" s="44">
        <f t="shared" si="2"/>
        <v>11398</v>
      </c>
      <c r="F8" s="44">
        <f t="shared" si="2"/>
        <v>12680</v>
      </c>
      <c r="G8" s="44">
        <f t="shared" si="2"/>
        <v>6976</v>
      </c>
      <c r="H8" s="44">
        <f t="shared" si="2"/>
        <v>5309</v>
      </c>
      <c r="I8" s="44">
        <f t="shared" si="2"/>
        <v>17217</v>
      </c>
      <c r="J8" s="44">
        <f t="shared" si="2"/>
        <v>3798</v>
      </c>
      <c r="K8" s="38">
        <f t="shared" si="1"/>
        <v>107791</v>
      </c>
      <c r="L8"/>
      <c r="M8"/>
      <c r="N8"/>
    </row>
    <row r="9" spans="1:14" ht="16.5" customHeight="1">
      <c r="A9" s="22" t="s">
        <v>32</v>
      </c>
      <c r="B9" s="44">
        <v>16763</v>
      </c>
      <c r="C9" s="44">
        <v>17614</v>
      </c>
      <c r="D9" s="44">
        <v>15962</v>
      </c>
      <c r="E9" s="44">
        <v>11151</v>
      </c>
      <c r="F9" s="44">
        <v>12661</v>
      </c>
      <c r="G9" s="44">
        <v>6972</v>
      </c>
      <c r="H9" s="44">
        <v>5309</v>
      </c>
      <c r="I9" s="44">
        <v>17115</v>
      </c>
      <c r="J9" s="44">
        <v>3798</v>
      </c>
      <c r="K9" s="38">
        <f t="shared" si="1"/>
        <v>107345</v>
      </c>
      <c r="L9"/>
      <c r="M9"/>
      <c r="N9"/>
    </row>
    <row r="10" spans="1:14" ht="16.5" customHeight="1">
      <c r="A10" s="22" t="s">
        <v>31</v>
      </c>
      <c r="B10" s="44">
        <v>70</v>
      </c>
      <c r="C10" s="44">
        <v>3</v>
      </c>
      <c r="D10" s="44">
        <v>1</v>
      </c>
      <c r="E10" s="44">
        <v>247</v>
      </c>
      <c r="F10" s="44">
        <v>19</v>
      </c>
      <c r="G10" s="44">
        <v>4</v>
      </c>
      <c r="H10" s="44">
        <v>0</v>
      </c>
      <c r="I10" s="44">
        <v>102</v>
      </c>
      <c r="J10" s="44">
        <v>0</v>
      </c>
      <c r="K10" s="38">
        <f t="shared" si="1"/>
        <v>446</v>
      </c>
      <c r="L10"/>
      <c r="M10"/>
      <c r="N10"/>
    </row>
    <row r="11" spans="1:14" ht="16.5" customHeight="1">
      <c r="A11" s="43" t="s">
        <v>67</v>
      </c>
      <c r="B11" s="42">
        <v>333506</v>
      </c>
      <c r="C11" s="42">
        <v>269014</v>
      </c>
      <c r="D11" s="42">
        <v>318411</v>
      </c>
      <c r="E11" s="42">
        <v>182627</v>
      </c>
      <c r="F11" s="42">
        <v>234600</v>
      </c>
      <c r="G11" s="42">
        <v>229797</v>
      </c>
      <c r="H11" s="42">
        <v>240784</v>
      </c>
      <c r="I11" s="42">
        <v>362091</v>
      </c>
      <c r="J11" s="42">
        <v>120430</v>
      </c>
      <c r="K11" s="38">
        <f t="shared" si="1"/>
        <v>2291260</v>
      </c>
      <c r="L11" s="59"/>
      <c r="M11" s="59"/>
      <c r="N11" s="59"/>
    </row>
    <row r="12" spans="1:14" ht="16.5" customHeight="1">
      <c r="A12" s="22" t="s">
        <v>78</v>
      </c>
      <c r="B12" s="42">
        <v>23231</v>
      </c>
      <c r="C12" s="42">
        <v>20363</v>
      </c>
      <c r="D12" s="42">
        <v>23952</v>
      </c>
      <c r="E12" s="42">
        <v>17261</v>
      </c>
      <c r="F12" s="42">
        <v>14196</v>
      </c>
      <c r="G12" s="42">
        <v>12669</v>
      </c>
      <c r="H12" s="42">
        <v>12238</v>
      </c>
      <c r="I12" s="42">
        <v>19046</v>
      </c>
      <c r="J12" s="42">
        <v>5365</v>
      </c>
      <c r="K12" s="38">
        <f t="shared" si="1"/>
        <v>148321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310275</v>
      </c>
      <c r="C13" s="42">
        <f>+C11-C12</f>
        <v>248651</v>
      </c>
      <c r="D13" s="42">
        <f>+D11-D12</f>
        <v>294459</v>
      </c>
      <c r="E13" s="42">
        <f aca="true" t="shared" si="3" ref="E13:J13">+E11-E12</f>
        <v>165366</v>
      </c>
      <c r="F13" s="42">
        <f t="shared" si="3"/>
        <v>220404</v>
      </c>
      <c r="G13" s="42">
        <f t="shared" si="3"/>
        <v>217128</v>
      </c>
      <c r="H13" s="42">
        <f t="shared" si="3"/>
        <v>228546</v>
      </c>
      <c r="I13" s="42">
        <f t="shared" si="3"/>
        <v>343045</v>
      </c>
      <c r="J13" s="42">
        <f t="shared" si="3"/>
        <v>115065</v>
      </c>
      <c r="K13" s="38">
        <f t="shared" si="1"/>
        <v>2142939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1.090592197144617</v>
      </c>
      <c r="C18" s="39">
        <v>1.147830383713389</v>
      </c>
      <c r="D18" s="39">
        <v>1.092432670416445</v>
      </c>
      <c r="E18" s="39">
        <v>1.332816251427889</v>
      </c>
      <c r="F18" s="39">
        <v>0.99771948377838</v>
      </c>
      <c r="G18" s="39">
        <v>1.13095820361809</v>
      </c>
      <c r="H18" s="39">
        <v>1.21803841216014</v>
      </c>
      <c r="I18" s="39">
        <v>1.076884504751964</v>
      </c>
      <c r="J18" s="39">
        <v>1.04017211477969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1789677.6400000004</v>
      </c>
      <c r="C20" s="36">
        <f aca="true" t="shared" si="4" ref="C20:J20">SUM(C21:C30)</f>
        <v>1692278.29</v>
      </c>
      <c r="D20" s="36">
        <f t="shared" si="4"/>
        <v>2075887.7000000002</v>
      </c>
      <c r="E20" s="36">
        <f t="shared" si="4"/>
        <v>1284705.52</v>
      </c>
      <c r="F20" s="36">
        <f t="shared" si="4"/>
        <v>1290189.6800000002</v>
      </c>
      <c r="G20" s="36">
        <f t="shared" si="4"/>
        <v>1414331.8800000001</v>
      </c>
      <c r="H20" s="36">
        <f t="shared" si="4"/>
        <v>1268098.8499999999</v>
      </c>
      <c r="I20" s="36">
        <f t="shared" si="4"/>
        <v>1794277.02</v>
      </c>
      <c r="J20" s="36">
        <f t="shared" si="4"/>
        <v>623932.2499999999</v>
      </c>
      <c r="K20" s="36">
        <f aca="true" t="shared" si="5" ref="K20:K29">SUM(B20:J20)</f>
        <v>13233378.83</v>
      </c>
      <c r="L20"/>
      <c r="M20"/>
      <c r="N20"/>
    </row>
    <row r="21" spans="1:14" ht="16.5" customHeight="1">
      <c r="A21" s="35" t="s">
        <v>28</v>
      </c>
      <c r="B21" s="58">
        <f>ROUND((B15+B16)*B7,2)</f>
        <v>1581745.55</v>
      </c>
      <c r="C21" s="58">
        <f>ROUND((C15+C16)*C7,2)</f>
        <v>1421689.76</v>
      </c>
      <c r="D21" s="58">
        <f aca="true" t="shared" si="6" ref="D21:J21">ROUND((D15+D16)*D7,2)</f>
        <v>1838555.44</v>
      </c>
      <c r="E21" s="58">
        <f t="shared" si="6"/>
        <v>927555.92</v>
      </c>
      <c r="F21" s="58">
        <f t="shared" si="6"/>
        <v>1251014.25</v>
      </c>
      <c r="G21" s="58">
        <f t="shared" si="6"/>
        <v>1209981.06</v>
      </c>
      <c r="H21" s="58">
        <f t="shared" si="6"/>
        <v>1001352.42</v>
      </c>
      <c r="I21" s="58">
        <f t="shared" si="6"/>
        <v>1559031.74</v>
      </c>
      <c r="J21" s="58">
        <f t="shared" si="6"/>
        <v>577759.58</v>
      </c>
      <c r="K21" s="30">
        <f t="shared" si="5"/>
        <v>11368685.72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143293.8</v>
      </c>
      <c r="C22" s="30">
        <f t="shared" si="7"/>
        <v>210168.94</v>
      </c>
      <c r="D22" s="30">
        <f t="shared" si="7"/>
        <v>169942.59</v>
      </c>
      <c r="E22" s="30">
        <f t="shared" si="7"/>
        <v>308705.68</v>
      </c>
      <c r="F22" s="30">
        <f t="shared" si="7"/>
        <v>-2852.96</v>
      </c>
      <c r="G22" s="30">
        <f t="shared" si="7"/>
        <v>158456.95</v>
      </c>
      <c r="H22" s="30">
        <f t="shared" si="7"/>
        <v>218333.29</v>
      </c>
      <c r="I22" s="30">
        <f t="shared" si="7"/>
        <v>119865.38</v>
      </c>
      <c r="J22" s="30">
        <f t="shared" si="7"/>
        <v>23209.82</v>
      </c>
      <c r="K22" s="30">
        <f t="shared" si="5"/>
        <v>1349123.49</v>
      </c>
      <c r="L22"/>
      <c r="M22"/>
      <c r="N22"/>
    </row>
    <row r="23" spans="1:14" ht="16.5" customHeight="1">
      <c r="A23" s="18" t="s">
        <v>26</v>
      </c>
      <c r="B23" s="30">
        <v>60091.84</v>
      </c>
      <c r="C23" s="30">
        <v>54240.84</v>
      </c>
      <c r="D23" s="30">
        <v>58842.61</v>
      </c>
      <c r="E23" s="30">
        <v>41118.79</v>
      </c>
      <c r="F23" s="30">
        <v>38304.12</v>
      </c>
      <c r="G23" s="30">
        <v>41981.99</v>
      </c>
      <c r="H23" s="30">
        <v>42779.59</v>
      </c>
      <c r="I23" s="30">
        <v>70696.3</v>
      </c>
      <c r="J23" s="30">
        <v>20174.66</v>
      </c>
      <c r="K23" s="30">
        <f t="shared" si="5"/>
        <v>428230.74</v>
      </c>
      <c r="L23"/>
      <c r="M23"/>
      <c r="N23"/>
    </row>
    <row r="24" spans="1:14" ht="16.5" customHeight="1">
      <c r="A24" s="18" t="s">
        <v>25</v>
      </c>
      <c r="B24" s="30">
        <v>1829.11</v>
      </c>
      <c r="C24" s="34">
        <v>3658.22</v>
      </c>
      <c r="D24" s="34">
        <v>5487.33</v>
      </c>
      <c r="E24" s="30">
        <v>5487.33</v>
      </c>
      <c r="F24" s="30">
        <v>1829.11</v>
      </c>
      <c r="G24" s="34">
        <v>1829.11</v>
      </c>
      <c r="H24" s="34">
        <v>3658.22</v>
      </c>
      <c r="I24" s="34">
        <v>3658.22</v>
      </c>
      <c r="J24" s="34">
        <v>1829.11</v>
      </c>
      <c r="K24" s="30">
        <f t="shared" si="5"/>
        <v>29265.760000000002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1423.75</v>
      </c>
      <c r="C26" s="30">
        <v>1347.78</v>
      </c>
      <c r="D26" s="30">
        <v>1651.67</v>
      </c>
      <c r="E26" s="30">
        <v>1021.39</v>
      </c>
      <c r="F26" s="30">
        <v>1027.02</v>
      </c>
      <c r="G26" s="30">
        <v>1125.5</v>
      </c>
      <c r="H26" s="30">
        <v>1010.13</v>
      </c>
      <c r="I26" s="30">
        <v>1429.38</v>
      </c>
      <c r="J26" s="30">
        <v>498.03</v>
      </c>
      <c r="K26" s="30">
        <f t="shared" si="5"/>
        <v>10534.65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859.36</v>
      </c>
      <c r="D28" s="30">
        <v>1037.51</v>
      </c>
      <c r="E28" s="30">
        <v>600.91</v>
      </c>
      <c r="F28" s="30">
        <v>623.74</v>
      </c>
      <c r="G28" s="30">
        <v>708.27</v>
      </c>
      <c r="H28" s="30">
        <v>718.82</v>
      </c>
      <c r="I28" s="30">
        <v>1018.93</v>
      </c>
      <c r="J28" s="30">
        <v>338.85</v>
      </c>
      <c r="K28" s="30">
        <f t="shared" si="5"/>
        <v>6832.719999999999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38259.08</v>
      </c>
      <c r="J29" s="30">
        <v>0</v>
      </c>
      <c r="K29" s="30">
        <f t="shared" si="5"/>
        <v>38259.08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-125833.86</v>
      </c>
      <c r="C32" s="30">
        <f t="shared" si="8"/>
        <v>-85782.35</v>
      </c>
      <c r="D32" s="30">
        <f t="shared" si="8"/>
        <v>-113429.80999999997</v>
      </c>
      <c r="E32" s="30">
        <f t="shared" si="8"/>
        <v>-107165.61</v>
      </c>
      <c r="F32" s="30">
        <f t="shared" si="8"/>
        <v>-55708.4</v>
      </c>
      <c r="G32" s="30">
        <f t="shared" si="8"/>
        <v>-66769.85</v>
      </c>
      <c r="H32" s="30">
        <f t="shared" si="8"/>
        <v>-34764.89</v>
      </c>
      <c r="I32" s="30">
        <f t="shared" si="8"/>
        <v>-93104.65</v>
      </c>
      <c r="J32" s="30">
        <f t="shared" si="8"/>
        <v>-29200.340000000004</v>
      </c>
      <c r="K32" s="30">
        <f aca="true" t="shared" si="9" ref="K32:K40">SUM(B32:J32)</f>
        <v>-711759.76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-125833.86</v>
      </c>
      <c r="C33" s="30">
        <f t="shared" si="10"/>
        <v>-85782.35</v>
      </c>
      <c r="D33" s="30">
        <f t="shared" si="10"/>
        <v>-89255.85</v>
      </c>
      <c r="E33" s="30">
        <f t="shared" si="10"/>
        <v>-107165.61</v>
      </c>
      <c r="F33" s="30">
        <f t="shared" si="10"/>
        <v>-55708.4</v>
      </c>
      <c r="G33" s="30">
        <f t="shared" si="10"/>
        <v>-66769.85</v>
      </c>
      <c r="H33" s="30">
        <f t="shared" si="10"/>
        <v>-34764.89</v>
      </c>
      <c r="I33" s="30">
        <f t="shared" si="10"/>
        <v>-93104.65</v>
      </c>
      <c r="J33" s="30">
        <f t="shared" si="10"/>
        <v>-22202.15</v>
      </c>
      <c r="K33" s="30">
        <f t="shared" si="9"/>
        <v>-680587.6100000001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-73757.2</v>
      </c>
      <c r="C34" s="30">
        <f t="shared" si="11"/>
        <v>-77501.6</v>
      </c>
      <c r="D34" s="30">
        <f t="shared" si="11"/>
        <v>-70232.8</v>
      </c>
      <c r="E34" s="30">
        <f t="shared" si="11"/>
        <v>-49064.4</v>
      </c>
      <c r="F34" s="30">
        <f t="shared" si="11"/>
        <v>-55708.4</v>
      </c>
      <c r="G34" s="30">
        <f t="shared" si="11"/>
        <v>-30676.8</v>
      </c>
      <c r="H34" s="30">
        <f t="shared" si="11"/>
        <v>-23359.6</v>
      </c>
      <c r="I34" s="30">
        <f t="shared" si="11"/>
        <v>-75306</v>
      </c>
      <c r="J34" s="30">
        <f t="shared" si="11"/>
        <v>-16711.2</v>
      </c>
      <c r="K34" s="30">
        <f t="shared" si="9"/>
        <v>-472318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-52076.66</v>
      </c>
      <c r="C37" s="30">
        <v>-8280.75</v>
      </c>
      <c r="D37" s="30">
        <v>-19023.05</v>
      </c>
      <c r="E37" s="30">
        <v>-58101.21</v>
      </c>
      <c r="F37" s="26">
        <v>0</v>
      </c>
      <c r="G37" s="30">
        <v>-36093.05</v>
      </c>
      <c r="H37" s="30">
        <v>-11405.29</v>
      </c>
      <c r="I37" s="30">
        <v>-17798.65</v>
      </c>
      <c r="J37" s="30">
        <v>-5490.95</v>
      </c>
      <c r="K37" s="30">
        <f t="shared" si="9"/>
        <v>-208269.61000000004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-24173.959999999963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-6998.190000000002</v>
      </c>
      <c r="K38" s="30">
        <f t="shared" si="9"/>
        <v>-31172.149999999965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-24173.96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-6998.19</v>
      </c>
      <c r="K39" s="30">
        <f t="shared" si="9"/>
        <v>-31172.149999999998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1663843.7800000003</v>
      </c>
      <c r="C55" s="27">
        <f t="shared" si="15"/>
        <v>1606495.94</v>
      </c>
      <c r="D55" s="27">
        <f t="shared" si="15"/>
        <v>1962457.8900000001</v>
      </c>
      <c r="E55" s="27">
        <f t="shared" si="15"/>
        <v>1177539.91</v>
      </c>
      <c r="F55" s="27">
        <f t="shared" si="15"/>
        <v>1234481.2800000003</v>
      </c>
      <c r="G55" s="27">
        <f t="shared" si="15"/>
        <v>1347562.03</v>
      </c>
      <c r="H55" s="27">
        <f t="shared" si="15"/>
        <v>1233333.96</v>
      </c>
      <c r="I55" s="27">
        <f t="shared" si="15"/>
        <v>1701172.37</v>
      </c>
      <c r="J55" s="27">
        <f t="shared" si="15"/>
        <v>594731.9099999999</v>
      </c>
      <c r="K55" s="20">
        <f>SUM(B55:J55)</f>
        <v>12521619.07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1663843.78</v>
      </c>
      <c r="C61" s="10">
        <f t="shared" si="17"/>
        <v>1606495.94</v>
      </c>
      <c r="D61" s="10">
        <f t="shared" si="17"/>
        <v>1962457.89</v>
      </c>
      <c r="E61" s="10">
        <f t="shared" si="17"/>
        <v>1177539.91</v>
      </c>
      <c r="F61" s="10">
        <f t="shared" si="17"/>
        <v>1234481.28</v>
      </c>
      <c r="G61" s="10">
        <f t="shared" si="17"/>
        <v>1347562.03</v>
      </c>
      <c r="H61" s="10">
        <f t="shared" si="17"/>
        <v>1233333.96</v>
      </c>
      <c r="I61" s="10">
        <f>SUM(I62:I74)</f>
        <v>1701172.37</v>
      </c>
      <c r="J61" s="10">
        <f t="shared" si="17"/>
        <v>594731.91</v>
      </c>
      <c r="K61" s="5">
        <f>SUM(K62:K74)</f>
        <v>12521619.069999998</v>
      </c>
      <c r="L61" s="9"/>
    </row>
    <row r="62" spans="1:12" ht="16.5" customHeight="1">
      <c r="A62" s="7" t="s">
        <v>56</v>
      </c>
      <c r="B62" s="8">
        <v>1457360.77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1457360.77</v>
      </c>
      <c r="L62"/>
    </row>
    <row r="63" spans="1:12" ht="16.5" customHeight="1">
      <c r="A63" s="7" t="s">
        <v>57</v>
      </c>
      <c r="B63" s="8">
        <v>206483.01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206483.01</v>
      </c>
      <c r="L63"/>
    </row>
    <row r="64" spans="1:12" ht="16.5" customHeight="1">
      <c r="A64" s="7" t="s">
        <v>4</v>
      </c>
      <c r="B64" s="6">
        <v>0</v>
      </c>
      <c r="C64" s="8">
        <v>1606495.94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1606495.94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1962457.89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1962457.89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1177539.91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1177539.91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1234481.28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1234481.28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1347562.03</v>
      </c>
      <c r="H68" s="6">
        <v>0</v>
      </c>
      <c r="I68" s="6">
        <v>0</v>
      </c>
      <c r="J68" s="6">
        <v>0</v>
      </c>
      <c r="K68" s="5">
        <f t="shared" si="18"/>
        <v>1347562.03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1233333.96</v>
      </c>
      <c r="I69" s="6">
        <v>0</v>
      </c>
      <c r="J69" s="6">
        <v>0</v>
      </c>
      <c r="K69" s="5">
        <f t="shared" si="18"/>
        <v>1233333.96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618206.04</v>
      </c>
      <c r="J71" s="6">
        <v>0</v>
      </c>
      <c r="K71" s="5">
        <f t="shared" si="18"/>
        <v>618206.04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1082966.33</v>
      </c>
      <c r="J72" s="6">
        <v>0</v>
      </c>
      <c r="K72" s="5">
        <f t="shared" si="18"/>
        <v>1082966.33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594731.91</v>
      </c>
      <c r="K73" s="5">
        <f t="shared" si="18"/>
        <v>594731.91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2023-12-06T19:36:05Z</dcterms:modified>
  <cp:category/>
  <cp:version/>
  <cp:contentType/>
  <cp:contentStatus/>
</cp:coreProperties>
</file>