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<sst xmlns="http://schemas.openxmlformats.org/spreadsheetml/2006/main" count="83" uniqueCount="82">
  <si>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</si>
  <si>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</si>
  <si>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</si>
  <si>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</si>
  <si>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</si>
  <si>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</si>
  <si>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</si>
  <si>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</si>
  <si>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</si>
  <si>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</si>
  <si>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</si>
  <si>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</si>
  <si>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</si>
  <si>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</si>
  <si>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</si>
  <si>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</si>
  <si>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</si>
  <si>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</si>
  <si>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</si>
  <si>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</si>
  <si>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</si>
  <si>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</si>
  <si>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</si>
  <si>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</si>
  <si>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</si>
  <si>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</si>
  <si>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</si>
  <si>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</si>
  <si>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</si>
  <si>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</si>
  <si>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</si>
  <si>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</si>
  <si>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</si>
  <si>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</si>
  <si>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</si>
  <si>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</si>
  <si>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</si>
  <si>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</si>
  <si>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</si>
  <si>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</si>
  <si>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</si>
  <si>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</si>
  <si>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</si>
  <si>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</si>
  <si>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</si>
  <si>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</si>
  <si>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</si>
  <si>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</si>
  <si>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</si>
  <si>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</si>
  <si>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</si>
  <si>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</si>
  <si>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</si>
  <si>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</si>
  <si>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</si>
  <si>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</si>
  <si>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</si>
  <si>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</si>
  <si>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</si>
  <si>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</si>
  <si>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</si>
  <si>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</si>
  <si>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</si>
  <si>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</si>
  <si>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</si>
  <si>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</si>
  <si>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</si>
  <si>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</si>
  <si>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</si>
  <si>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</si>
  <si>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</si>
  <si>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</si>
  <si>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</si>
  <si>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</si>
  <si>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</si>
  <si>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</si>
  <si>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</si>
  <si>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</si>
  <si>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</si>
  <si>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4. Remuneração Bruta do Operador (4.1 + 4.2 +....+ 4.9)</t>
  </si>
  <si>
    <t>OPERAÇÃO 29/11/23 - VENCIMENTO 06/12/23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</si>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</sst>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340449</v>
      </c>
      <c r="C7" s="46">
        <f aca="true" t="shared" si="0" ref="C7:J7">+C8+C11</f>
        <v>279712</v>
      </c>
      <c r="D7" s="46">
        <f t="shared" si="0"/>
        <v>324339</v>
      </c>
      <c r="E7" s="46">
        <f t="shared" si="0"/>
        <v>190220</v>
      </c>
      <c r="F7" s="46">
        <f t="shared" si="0"/>
        <v>239094</v>
      </c>
      <c r="G7" s="46">
        <f t="shared" si="0"/>
        <v>227373</v>
      </c>
      <c r="H7" s="46">
        <f t="shared" si="0"/>
        <v>234063</v>
      </c>
      <c r="I7" s="46">
        <f t="shared" si="0"/>
        <v>373541</v>
      </c>
      <c r="J7" s="46">
        <f t="shared" si="0"/>
        <v>122646</v>
      </c>
      <c r="K7" s="38">
        <f aca="true" t="shared" si="1" ref="K7:K13">SUM(B7:J7)</f>
        <v>2331437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17189</v>
      </c>
      <c r="C8" s="44">
        <f t="shared" si="2"/>
        <v>18100</v>
      </c>
      <c r="D8" s="44">
        <f t="shared" si="2"/>
        <v>16503</v>
      </c>
      <c r="E8" s="44">
        <f t="shared" si="2"/>
        <v>11853</v>
      </c>
      <c r="F8" s="44">
        <f t="shared" si="2"/>
        <v>12757</v>
      </c>
      <c r="G8" s="44">
        <f t="shared" si="2"/>
        <v>6986</v>
      </c>
      <c r="H8" s="44">
        <f t="shared" si="2"/>
        <v>5434</v>
      </c>
      <c r="I8" s="44">
        <f t="shared" si="2"/>
        <v>18115</v>
      </c>
      <c r="J8" s="44">
        <f t="shared" si="2"/>
        <v>4075</v>
      </c>
      <c r="K8" s="38">
        <f t="shared" si="1"/>
        <v>111012</v>
      </c>
      <c r="L8"/>
      <c r="M8"/>
      <c r="N8"/>
    </row>
    <row r="9" spans="1:14" ht="16.5" customHeight="1">
      <c r="A9" s="22" t="s">
        <v>32</v>
      </c>
      <c r="B9" s="44">
        <v>17120</v>
      </c>
      <c r="C9" s="44">
        <v>18098</v>
      </c>
      <c r="D9" s="44">
        <v>16503</v>
      </c>
      <c r="E9" s="44">
        <v>11568</v>
      </c>
      <c r="F9" s="44">
        <v>12740</v>
      </c>
      <c r="G9" s="44">
        <v>6985</v>
      </c>
      <c r="H9" s="44">
        <v>5434</v>
      </c>
      <c r="I9" s="44">
        <v>18020</v>
      </c>
      <c r="J9" s="44">
        <v>4075</v>
      </c>
      <c r="K9" s="38">
        <f t="shared" si="1"/>
        <v>110543</v>
      </c>
      <c r="L9"/>
      <c r="M9"/>
      <c r="N9"/>
    </row>
    <row r="10" spans="1:14" ht="16.5" customHeight="1">
      <c r="A10" s="22" t="s">
        <v>31</v>
      </c>
      <c r="B10" s="44">
        <v>69</v>
      </c>
      <c r="C10" s="44">
        <v>2</v>
      </c>
      <c r="D10" s="44">
        <v>0</v>
      </c>
      <c r="E10" s="44">
        <v>285</v>
      </c>
      <c r="F10" s="44">
        <v>17</v>
      </c>
      <c r="G10" s="44">
        <v>1</v>
      </c>
      <c r="H10" s="44">
        <v>0</v>
      </c>
      <c r="I10" s="44">
        <v>95</v>
      </c>
      <c r="J10" s="44">
        <v>0</v>
      </c>
      <c r="K10" s="38">
        <f t="shared" si="1"/>
        <v>469</v>
      </c>
      <c r="L10"/>
      <c r="M10"/>
      <c r="N10"/>
    </row>
    <row r="11" spans="1:14" ht="16.5" customHeight="1">
      <c r="A11" s="43" t="s">
        <v>67</v>
      </c>
      <c r="B11" s="42">
        <v>323260</v>
      </c>
      <c r="C11" s="42">
        <v>261612</v>
      </c>
      <c r="D11" s="42">
        <v>307836</v>
      </c>
      <c r="E11" s="42">
        <v>178367</v>
      </c>
      <c r="F11" s="42">
        <v>226337</v>
      </c>
      <c r="G11" s="42">
        <v>220387</v>
      </c>
      <c r="H11" s="42">
        <v>228629</v>
      </c>
      <c r="I11" s="42">
        <v>355426</v>
      </c>
      <c r="J11" s="42">
        <v>118571</v>
      </c>
      <c r="K11" s="38">
        <f t="shared" si="1"/>
        <v>2220425</v>
      </c>
      <c r="L11" s="59"/>
      <c r="M11" s="59"/>
      <c r="N11" s="59"/>
    </row>
    <row r="12" spans="1:14" ht="16.5" customHeight="1">
      <c r="A12" s="22" t="s">
        <v>78</v>
      </c>
      <c r="B12" s="42">
        <v>21957</v>
      </c>
      <c r="C12" s="42">
        <v>18976</v>
      </c>
      <c r="D12" s="42">
        <v>22938</v>
      </c>
      <c r="E12" s="42">
        <v>16318</v>
      </c>
      <c r="F12" s="42">
        <v>13734</v>
      </c>
      <c r="G12" s="42">
        <v>12540</v>
      </c>
      <c r="H12" s="42">
        <v>12050</v>
      </c>
      <c r="I12" s="42">
        <v>18884</v>
      </c>
      <c r="J12" s="42">
        <v>5075</v>
      </c>
      <c r="K12" s="38">
        <f t="shared" si="1"/>
        <v>142472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301303</v>
      </c>
      <c r="C13" s="42">
        <f>+C11-C12</f>
        <v>242636</v>
      </c>
      <c r="D13" s="42">
        <f>+D11-D12</f>
        <v>284898</v>
      </c>
      <c r="E13" s="42">
        <f aca="true" t="shared" si="3" ref="E13:J13">+E11-E12</f>
        <v>162049</v>
      </c>
      <c r="F13" s="42">
        <f t="shared" si="3"/>
        <v>212603</v>
      </c>
      <c r="G13" s="42">
        <f t="shared" si="3"/>
        <v>207847</v>
      </c>
      <c r="H13" s="42">
        <f t="shared" si="3"/>
        <v>216579</v>
      </c>
      <c r="I13" s="42">
        <f t="shared" si="3"/>
        <v>336542</v>
      </c>
      <c r="J13" s="42">
        <f t="shared" si="3"/>
        <v>113496</v>
      </c>
      <c r="K13" s="38">
        <f t="shared" si="1"/>
        <v>2077953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1.118525543078367</v>
      </c>
      <c r="C18" s="39">
        <v>1.172584433558325</v>
      </c>
      <c r="D18" s="39">
        <v>1.10814635119206</v>
      </c>
      <c r="E18" s="39">
        <v>1.362343096903175</v>
      </c>
      <c r="F18" s="39">
        <v>1.019973050616909</v>
      </c>
      <c r="G18" s="39">
        <v>1.169978297650188</v>
      </c>
      <c r="H18" s="39">
        <v>1.266881035471106</v>
      </c>
      <c r="I18" s="39">
        <v>1.092830869490476</v>
      </c>
      <c r="J18" s="39">
        <v>1.059518742003376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79</v>
      </c>
      <c r="B20" s="36">
        <f>SUM(B21:B30)</f>
        <v>1784343.17</v>
      </c>
      <c r="C20" s="36">
        <f aca="true" t="shared" si="4" ref="C20:J20">SUM(C21:C30)</f>
        <v>1686528.4400000002</v>
      </c>
      <c r="D20" s="36">
        <f t="shared" si="4"/>
        <v>2043461.28</v>
      </c>
      <c r="E20" s="36">
        <f t="shared" si="4"/>
        <v>1288799.5299999998</v>
      </c>
      <c r="F20" s="36">
        <f t="shared" si="4"/>
        <v>1276225.0199999998</v>
      </c>
      <c r="G20" s="36">
        <f t="shared" si="4"/>
        <v>1405482.75</v>
      </c>
      <c r="H20" s="36">
        <f t="shared" si="4"/>
        <v>1255557.58</v>
      </c>
      <c r="I20" s="36">
        <f t="shared" si="4"/>
        <v>1793607.77</v>
      </c>
      <c r="J20" s="36">
        <f t="shared" si="4"/>
        <v>626994.4099999999</v>
      </c>
      <c r="K20" s="36">
        <f aca="true" t="shared" si="5" ref="K20:K29">SUM(B20:J20)</f>
        <v>13160999.95</v>
      </c>
      <c r="L20"/>
      <c r="M20"/>
      <c r="N20"/>
    </row>
    <row r="21" spans="1:14" ht="16.5" customHeight="1">
      <c r="A21" s="35" t="s">
        <v>28</v>
      </c>
      <c r="B21" s="58">
        <f>ROUND((B15+B16)*B7,2)</f>
        <v>1537093.19</v>
      </c>
      <c r="C21" s="58">
        <f>ROUND((C15+C16)*C7,2)</f>
        <v>1387371.52</v>
      </c>
      <c r="D21" s="58">
        <f aca="true" t="shared" si="6" ref="D21:J21">ROUND((D15+D16)*D7,2)</f>
        <v>1783377.99</v>
      </c>
      <c r="E21" s="58">
        <f t="shared" si="6"/>
        <v>909365.73</v>
      </c>
      <c r="F21" s="58">
        <f t="shared" si="6"/>
        <v>1209600.46</v>
      </c>
      <c r="G21" s="58">
        <f t="shared" si="6"/>
        <v>1161944.24</v>
      </c>
      <c r="H21" s="58">
        <f t="shared" si="6"/>
        <v>952402.35</v>
      </c>
      <c r="I21" s="58">
        <f t="shared" si="6"/>
        <v>1535328.22</v>
      </c>
      <c r="J21" s="58">
        <f t="shared" si="6"/>
        <v>570402.02</v>
      </c>
      <c r="K21" s="30">
        <f t="shared" si="5"/>
        <v>11046885.72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182184.81</v>
      </c>
      <c r="C22" s="30">
        <f t="shared" si="7"/>
        <v>239438.73</v>
      </c>
      <c r="D22" s="30">
        <f t="shared" si="7"/>
        <v>192865.82</v>
      </c>
      <c r="E22" s="30">
        <f t="shared" si="7"/>
        <v>329502.39</v>
      </c>
      <c r="F22" s="30">
        <f t="shared" si="7"/>
        <v>24159.41</v>
      </c>
      <c r="G22" s="30">
        <f t="shared" si="7"/>
        <v>197505.3</v>
      </c>
      <c r="H22" s="30">
        <f t="shared" si="7"/>
        <v>254178.13</v>
      </c>
      <c r="I22" s="30">
        <f t="shared" si="7"/>
        <v>142525.85</v>
      </c>
      <c r="J22" s="30">
        <f t="shared" si="7"/>
        <v>33949.61</v>
      </c>
      <c r="K22" s="30">
        <f t="shared" si="5"/>
        <v>1596310.0500000005</v>
      </c>
      <c r="L22"/>
      <c r="M22"/>
      <c r="N22"/>
    </row>
    <row r="23" spans="1:14" ht="16.5" customHeight="1">
      <c r="A23" s="18" t="s">
        <v>26</v>
      </c>
      <c r="B23" s="30">
        <v>60513.15</v>
      </c>
      <c r="C23" s="30">
        <v>53536.74</v>
      </c>
      <c r="D23" s="30">
        <v>58687.48</v>
      </c>
      <c r="E23" s="30">
        <v>42595.21</v>
      </c>
      <c r="F23" s="30">
        <v>38746.57</v>
      </c>
      <c r="G23" s="30">
        <v>42121.39</v>
      </c>
      <c r="H23" s="30">
        <v>43349.29</v>
      </c>
      <c r="I23" s="30">
        <v>71022.51</v>
      </c>
      <c r="J23" s="30">
        <v>19851.83</v>
      </c>
      <c r="K23" s="30">
        <f t="shared" si="5"/>
        <v>430424.17</v>
      </c>
      <c r="L23"/>
      <c r="M23"/>
      <c r="N23"/>
    </row>
    <row r="24" spans="1:14" ht="16.5" customHeight="1">
      <c r="A24" s="18" t="s">
        <v>25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1429.38</v>
      </c>
      <c r="C26" s="30">
        <v>1350.6</v>
      </c>
      <c r="D26" s="30">
        <v>1634.78</v>
      </c>
      <c r="E26" s="30">
        <v>1032.64</v>
      </c>
      <c r="F26" s="30">
        <v>1021.39</v>
      </c>
      <c r="G26" s="30">
        <v>1125.5</v>
      </c>
      <c r="H26" s="30">
        <v>1004.51</v>
      </c>
      <c r="I26" s="30">
        <v>1435.01</v>
      </c>
      <c r="J26" s="30">
        <v>500.85</v>
      </c>
      <c r="K26" s="30">
        <f t="shared" si="5"/>
        <v>10534.660000000002</v>
      </c>
      <c r="L26" s="59"/>
      <c r="M26" s="59"/>
      <c r="N26" s="59"/>
    </row>
    <row r="27" spans="1:14" ht="16.5" customHeight="1">
      <c r="A27" s="18" t="s">
        <v>76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244.4</v>
      </c>
      <c r="G27" s="30">
        <v>249</v>
      </c>
      <c r="H27" s="30">
        <v>246.38</v>
      </c>
      <c r="I27" s="30">
        <v>317.99</v>
      </c>
      <c r="J27" s="30">
        <v>122.2</v>
      </c>
      <c r="K27" s="30">
        <f t="shared" si="5"/>
        <v>2446.67</v>
      </c>
      <c r="L27" s="59"/>
      <c r="M27" s="59"/>
      <c r="N27" s="59"/>
    </row>
    <row r="28" spans="1:14" ht="16.5" customHeight="1">
      <c r="A28" s="18" t="s">
        <v>77</v>
      </c>
      <c r="B28" s="30">
        <v>926.33</v>
      </c>
      <c r="C28" s="30">
        <v>859.36</v>
      </c>
      <c r="D28" s="30">
        <v>1037.51</v>
      </c>
      <c r="E28" s="30">
        <v>600.91</v>
      </c>
      <c r="F28" s="30">
        <v>623.74</v>
      </c>
      <c r="G28" s="30">
        <v>708.27</v>
      </c>
      <c r="H28" s="30">
        <v>718.82</v>
      </c>
      <c r="I28" s="30">
        <v>1018.93</v>
      </c>
      <c r="J28" s="30">
        <v>338.85</v>
      </c>
      <c r="K28" s="30">
        <f t="shared" si="5"/>
        <v>6832.719999999999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38301.16</v>
      </c>
      <c r="J29" s="30">
        <v>0</v>
      </c>
      <c r="K29" s="30">
        <f t="shared" si="5"/>
        <v>38301.16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-133270.05</v>
      </c>
      <c r="C32" s="30">
        <f t="shared" si="8"/>
        <v>-88356.98999999999</v>
      </c>
      <c r="D32" s="30">
        <f t="shared" si="8"/>
        <v>-117401.64000000004</v>
      </c>
      <c r="E32" s="30">
        <f t="shared" si="8"/>
        <v>-117402.76</v>
      </c>
      <c r="F32" s="30">
        <f t="shared" si="8"/>
        <v>-56056</v>
      </c>
      <c r="G32" s="30">
        <f t="shared" si="8"/>
        <v>-73184.62</v>
      </c>
      <c r="H32" s="30">
        <f t="shared" si="8"/>
        <v>-39743.009999999995</v>
      </c>
      <c r="I32" s="30">
        <f t="shared" si="8"/>
        <v>-103996.99</v>
      </c>
      <c r="J32" s="30">
        <f t="shared" si="8"/>
        <v>-32551.08000000001</v>
      </c>
      <c r="K32" s="30">
        <f aca="true" t="shared" si="9" ref="K32:K40">SUM(B32:J32)</f>
        <v>-761963.14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-133270.05</v>
      </c>
      <c r="C33" s="30">
        <f t="shared" si="10"/>
        <v>-88356.98999999999</v>
      </c>
      <c r="D33" s="30">
        <f t="shared" si="10"/>
        <v>-93227.6</v>
      </c>
      <c r="E33" s="30">
        <f t="shared" si="10"/>
        <v>-117402.76</v>
      </c>
      <c r="F33" s="30">
        <f t="shared" si="10"/>
        <v>-56056</v>
      </c>
      <c r="G33" s="30">
        <f t="shared" si="10"/>
        <v>-73184.62</v>
      </c>
      <c r="H33" s="30">
        <f t="shared" si="10"/>
        <v>-39743.009999999995</v>
      </c>
      <c r="I33" s="30">
        <f t="shared" si="10"/>
        <v>-103996.99</v>
      </c>
      <c r="J33" s="30">
        <f t="shared" si="10"/>
        <v>-25552.82</v>
      </c>
      <c r="K33" s="30">
        <f t="shared" si="9"/>
        <v>-730790.84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-75328</v>
      </c>
      <c r="C34" s="30">
        <f t="shared" si="11"/>
        <v>-79631.2</v>
      </c>
      <c r="D34" s="30">
        <f t="shared" si="11"/>
        <v>-72613.2</v>
      </c>
      <c r="E34" s="30">
        <f t="shared" si="11"/>
        <v>-50899.2</v>
      </c>
      <c r="F34" s="30">
        <f t="shared" si="11"/>
        <v>-56056</v>
      </c>
      <c r="G34" s="30">
        <f t="shared" si="11"/>
        <v>-30734</v>
      </c>
      <c r="H34" s="30">
        <f t="shared" si="11"/>
        <v>-23909.6</v>
      </c>
      <c r="I34" s="30">
        <f t="shared" si="11"/>
        <v>-79288</v>
      </c>
      <c r="J34" s="30">
        <f t="shared" si="11"/>
        <v>-17930</v>
      </c>
      <c r="K34" s="30">
        <f t="shared" si="9"/>
        <v>-486389.2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-57942.05</v>
      </c>
      <c r="C37" s="30">
        <v>-8725.79</v>
      </c>
      <c r="D37" s="30">
        <v>-20614.4</v>
      </c>
      <c r="E37" s="30">
        <v>-66503.56</v>
      </c>
      <c r="F37" s="26">
        <v>0</v>
      </c>
      <c r="G37" s="30">
        <v>-42450.62</v>
      </c>
      <c r="H37" s="30">
        <v>-15833.41</v>
      </c>
      <c r="I37" s="30">
        <v>-24708.99</v>
      </c>
      <c r="J37" s="30">
        <v>-7622.82</v>
      </c>
      <c r="K37" s="30">
        <f t="shared" si="9"/>
        <v>-244401.63999999998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-24174.040000000037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0</v>
      </c>
      <c r="I38" s="27">
        <f t="shared" si="12"/>
        <v>0</v>
      </c>
      <c r="J38" s="27">
        <f t="shared" si="12"/>
        <v>-6998.260000000009</v>
      </c>
      <c r="K38" s="30">
        <f t="shared" si="9"/>
        <v>-31172.300000000047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-24174.04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-6998.26</v>
      </c>
      <c r="K39" s="30">
        <f t="shared" si="9"/>
        <v>-31172.300000000003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1651073.1199999999</v>
      </c>
      <c r="C55" s="27">
        <f t="shared" si="15"/>
        <v>1598171.4500000002</v>
      </c>
      <c r="D55" s="27">
        <f t="shared" si="15"/>
        <v>1926059.64</v>
      </c>
      <c r="E55" s="27">
        <f t="shared" si="15"/>
        <v>1171396.7699999998</v>
      </c>
      <c r="F55" s="27">
        <f t="shared" si="15"/>
        <v>1220169.0199999998</v>
      </c>
      <c r="G55" s="27">
        <f t="shared" si="15"/>
        <v>1332298.13</v>
      </c>
      <c r="H55" s="27">
        <f t="shared" si="15"/>
        <v>1215814.57</v>
      </c>
      <c r="I55" s="27">
        <f t="shared" si="15"/>
        <v>1689610.78</v>
      </c>
      <c r="J55" s="27">
        <f t="shared" si="15"/>
        <v>594443.33</v>
      </c>
      <c r="K55" s="20">
        <f>SUM(B55:J55)</f>
        <v>12399036.809999999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1651073.1099999999</v>
      </c>
      <c r="C61" s="10">
        <f t="shared" si="17"/>
        <v>1598171.45</v>
      </c>
      <c r="D61" s="10">
        <f t="shared" si="17"/>
        <v>1926059.64</v>
      </c>
      <c r="E61" s="10">
        <f t="shared" si="17"/>
        <v>1171396.77</v>
      </c>
      <c r="F61" s="10">
        <f t="shared" si="17"/>
        <v>1220169.02</v>
      </c>
      <c r="G61" s="10">
        <f t="shared" si="17"/>
        <v>1332298.13</v>
      </c>
      <c r="H61" s="10">
        <f t="shared" si="17"/>
        <v>1215814.57</v>
      </c>
      <c r="I61" s="10">
        <f>SUM(I62:I74)</f>
        <v>1689610.7800000003</v>
      </c>
      <c r="J61" s="10">
        <f t="shared" si="17"/>
        <v>594443.33</v>
      </c>
      <c r="K61" s="5">
        <f>SUM(K62:K74)</f>
        <v>12399036.799999997</v>
      </c>
      <c r="L61" s="9"/>
    </row>
    <row r="62" spans="1:12" ht="16.5" customHeight="1">
      <c r="A62" s="7" t="s">
        <v>56</v>
      </c>
      <c r="B62" s="8">
        <v>1445844.72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1445844.72</v>
      </c>
      <c r="L62"/>
    </row>
    <row r="63" spans="1:12" ht="16.5" customHeight="1">
      <c r="A63" s="7" t="s">
        <v>57</v>
      </c>
      <c r="B63" s="8">
        <v>205228.39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205228.39</v>
      </c>
      <c r="L63"/>
    </row>
    <row r="64" spans="1:12" ht="16.5" customHeight="1">
      <c r="A64" s="7" t="s">
        <v>4</v>
      </c>
      <c r="B64" s="6">
        <v>0</v>
      </c>
      <c r="C64" s="8">
        <v>1598171.45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1598171.45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1926059.64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1926059.64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1171396.77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1171396.77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1220169.02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1220169.02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1332298.13</v>
      </c>
      <c r="H68" s="6">
        <v>0</v>
      </c>
      <c r="I68" s="6">
        <v>0</v>
      </c>
      <c r="J68" s="6">
        <v>0</v>
      </c>
      <c r="K68" s="5">
        <f t="shared" si="18"/>
        <v>1332298.13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1215814.57</v>
      </c>
      <c r="I69" s="6">
        <v>0</v>
      </c>
      <c r="J69" s="6">
        <v>0</v>
      </c>
      <c r="K69" s="5">
        <f t="shared" si="18"/>
        <v>1215814.57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618904.43</v>
      </c>
      <c r="J71" s="6">
        <v>0</v>
      </c>
      <c r="K71" s="5">
        <f t="shared" si="18"/>
        <v>618904.43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1070706.35</v>
      </c>
      <c r="J72" s="6">
        <v>0</v>
      </c>
      <c r="K72" s="5">
        <f t="shared" si="18"/>
        <v>1070706.35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594443.33</v>
      </c>
      <c r="K73" s="5">
        <f t="shared" si="18"/>
        <v>594443.33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2023-12-05T17:08:10Z</dcterms:modified>
  <cp:category/>
  <cp:version/>
  <cp:contentType/>
  <cp:contentStatus/>
</cp:coreProperties>
</file>