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<sst xmlns="http://schemas.openxmlformats.org/spreadsheetml/2006/main" count="83" uniqueCount="82">
  <si>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</si>
  <si>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</si>
  <si>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</si>
  <si>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</si>
  <si>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</si>
  <si>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</si>
  <si>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</si>
  <si>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</si>
  <si>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</si>
  <si>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</si>
  <si>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</si>
  <si>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</si>
  <si>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</si>
  <si>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</si>
  <si>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</si>
  <si>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</si>
  <si>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</si>
  <si>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</si>
  <si>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</si>
  <si>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</si>
  <si>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</si>
  <si>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</si>
  <si>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</si>
  <si>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</si>
  <si>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</si>
  <si>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</si>
  <si>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</si>
  <si>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</si>
  <si>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</si>
  <si>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</si>
  <si>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</si>
  <si>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</si>
  <si>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</si>
  <si>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</si>
  <si>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</si>
  <si>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</si>
  <si>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</si>
  <si>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</si>
  <si>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</si>
  <si>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</si>
  <si>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</si>
  <si>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</si>
  <si>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</si>
  <si>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</si>
  <si>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</si>
  <si>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</si>
  <si>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</si>
  <si>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</si>
  <si>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</si>
  <si>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</si>
  <si>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</si>
  <si>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</si>
  <si>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</si>
  <si>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</si>
  <si>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</si>
  <si>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</si>
  <si>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</si>
  <si>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</si>
  <si>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</si>
  <si>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</si>
  <si>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</si>
  <si>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</si>
  <si>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</si>
  <si>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</si>
  <si>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</si>
  <si>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</si>
  <si>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</si>
  <si>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</si>
  <si>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</si>
  <si>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</si>
  <si>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</si>
  <si>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</si>
  <si>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</si>
  <si>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</si>
  <si>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</si>
  <si>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</si>
  <si>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</si>
  <si>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</si>
  <si>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</si>
  <si>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</si>
  <si>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27/11/23 - VENCIMENTO 04/12/23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</si>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</sst>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335820</v>
      </c>
      <c r="C7" s="46">
        <f aca="true" t="shared" si="0" ref="C7:J7">+C8+C11</f>
        <v>279601</v>
      </c>
      <c r="D7" s="46">
        <f t="shared" si="0"/>
        <v>308092</v>
      </c>
      <c r="E7" s="46">
        <f t="shared" si="0"/>
        <v>186317</v>
      </c>
      <c r="F7" s="46">
        <f t="shared" si="0"/>
        <v>232565</v>
      </c>
      <c r="G7" s="46">
        <f t="shared" si="0"/>
        <v>228352</v>
      </c>
      <c r="H7" s="46">
        <f t="shared" si="0"/>
        <v>252573</v>
      </c>
      <c r="I7" s="46">
        <f t="shared" si="0"/>
        <v>360707</v>
      </c>
      <c r="J7" s="46">
        <f t="shared" si="0"/>
        <v>117327</v>
      </c>
      <c r="K7" s="38">
        <f aca="true" t="shared" si="1" ref="K7:K13">SUM(B7:J7)</f>
        <v>2301354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15884</v>
      </c>
      <c r="C8" s="44">
        <f t="shared" si="2"/>
        <v>17126</v>
      </c>
      <c r="D8" s="44">
        <f t="shared" si="2"/>
        <v>14865</v>
      </c>
      <c r="E8" s="44">
        <f t="shared" si="2"/>
        <v>10748</v>
      </c>
      <c r="F8" s="44">
        <f t="shared" si="2"/>
        <v>11276</v>
      </c>
      <c r="G8" s="44">
        <f t="shared" si="2"/>
        <v>6562</v>
      </c>
      <c r="H8" s="44">
        <f t="shared" si="2"/>
        <v>5093</v>
      </c>
      <c r="I8" s="44">
        <f t="shared" si="2"/>
        <v>16085</v>
      </c>
      <c r="J8" s="44">
        <f t="shared" si="2"/>
        <v>3196</v>
      </c>
      <c r="K8" s="38">
        <f t="shared" si="1"/>
        <v>100835</v>
      </c>
      <c r="L8"/>
      <c r="M8"/>
      <c r="N8"/>
    </row>
    <row r="9" spans="1:14" ht="16.5" customHeight="1">
      <c r="A9" s="22" t="s">
        <v>32</v>
      </c>
      <c r="B9" s="44">
        <v>15829</v>
      </c>
      <c r="C9" s="44">
        <v>17121</v>
      </c>
      <c r="D9" s="44">
        <v>14860</v>
      </c>
      <c r="E9" s="44">
        <v>10518</v>
      </c>
      <c r="F9" s="44">
        <v>11267</v>
      </c>
      <c r="G9" s="44">
        <v>6561</v>
      </c>
      <c r="H9" s="44">
        <v>5093</v>
      </c>
      <c r="I9" s="44">
        <v>16015</v>
      </c>
      <c r="J9" s="44">
        <v>3196</v>
      </c>
      <c r="K9" s="38">
        <f t="shared" si="1"/>
        <v>100460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5</v>
      </c>
      <c r="D10" s="44">
        <v>5</v>
      </c>
      <c r="E10" s="44">
        <v>230</v>
      </c>
      <c r="F10" s="44">
        <v>9</v>
      </c>
      <c r="G10" s="44">
        <v>1</v>
      </c>
      <c r="H10" s="44">
        <v>0</v>
      </c>
      <c r="I10" s="44">
        <v>70</v>
      </c>
      <c r="J10" s="44">
        <v>0</v>
      </c>
      <c r="K10" s="38">
        <f t="shared" si="1"/>
        <v>375</v>
      </c>
      <c r="L10"/>
      <c r="M10"/>
      <c r="N10"/>
    </row>
    <row r="11" spans="1:14" ht="16.5" customHeight="1">
      <c r="A11" s="43" t="s">
        <v>67</v>
      </c>
      <c r="B11" s="42">
        <v>319936</v>
      </c>
      <c r="C11" s="42">
        <v>262475</v>
      </c>
      <c r="D11" s="42">
        <v>293227</v>
      </c>
      <c r="E11" s="42">
        <v>175569</v>
      </c>
      <c r="F11" s="42">
        <v>221289</v>
      </c>
      <c r="G11" s="42">
        <v>221790</v>
      </c>
      <c r="H11" s="42">
        <v>247480</v>
      </c>
      <c r="I11" s="42">
        <v>344622</v>
      </c>
      <c r="J11" s="42">
        <v>114131</v>
      </c>
      <c r="K11" s="38">
        <f t="shared" si="1"/>
        <v>2200519</v>
      </c>
      <c r="L11" s="59"/>
      <c r="M11" s="59"/>
      <c r="N11" s="59"/>
    </row>
    <row r="12" spans="1:14" ht="16.5" customHeight="1">
      <c r="A12" s="22" t="s">
        <v>78</v>
      </c>
      <c r="B12" s="42">
        <v>21776</v>
      </c>
      <c r="C12" s="42">
        <v>20247</v>
      </c>
      <c r="D12" s="42">
        <v>22896</v>
      </c>
      <c r="E12" s="42">
        <v>16796</v>
      </c>
      <c r="F12" s="42">
        <v>13547</v>
      </c>
      <c r="G12" s="42">
        <v>12805</v>
      </c>
      <c r="H12" s="42">
        <v>12723</v>
      </c>
      <c r="I12" s="42">
        <v>19137</v>
      </c>
      <c r="J12" s="42">
        <v>5194</v>
      </c>
      <c r="K12" s="38">
        <f t="shared" si="1"/>
        <v>145121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298160</v>
      </c>
      <c r="C13" s="42">
        <f>+C11-C12</f>
        <v>242228</v>
      </c>
      <c r="D13" s="42">
        <f>+D11-D12</f>
        <v>270331</v>
      </c>
      <c r="E13" s="42">
        <f aca="true" t="shared" si="3" ref="E13:J13">+E11-E12</f>
        <v>158773</v>
      </c>
      <c r="F13" s="42">
        <f t="shared" si="3"/>
        <v>207742</v>
      </c>
      <c r="G13" s="42">
        <f t="shared" si="3"/>
        <v>208985</v>
      </c>
      <c r="H13" s="42">
        <f t="shared" si="3"/>
        <v>234757</v>
      </c>
      <c r="I13" s="42">
        <f t="shared" si="3"/>
        <v>325485</v>
      </c>
      <c r="J13" s="42">
        <f t="shared" si="3"/>
        <v>108937</v>
      </c>
      <c r="K13" s="38">
        <f t="shared" si="1"/>
        <v>2055398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1.130148239425834</v>
      </c>
      <c r="C18" s="39">
        <v>1.173474881215441</v>
      </c>
      <c r="D18" s="39">
        <v>1.142375632135585</v>
      </c>
      <c r="E18" s="39">
        <v>1.392583454741218</v>
      </c>
      <c r="F18" s="39">
        <v>1.048604927319866</v>
      </c>
      <c r="G18" s="39">
        <v>1.163981140026656</v>
      </c>
      <c r="H18" s="39">
        <v>1.186160860095274</v>
      </c>
      <c r="I18" s="39">
        <v>1.12015020709266</v>
      </c>
      <c r="J18" s="39">
        <v>1.101167190042565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1778106.11</v>
      </c>
      <c r="C20" s="36">
        <f aca="true" t="shared" si="4" ref="C20:J20">SUM(C21:C30)</f>
        <v>1686993.5200000003</v>
      </c>
      <c r="D20" s="36">
        <f t="shared" si="4"/>
        <v>2000617.55</v>
      </c>
      <c r="E20" s="36">
        <f t="shared" si="4"/>
        <v>1290951.0099999998</v>
      </c>
      <c r="F20" s="36">
        <f t="shared" si="4"/>
        <v>1275262.2200000002</v>
      </c>
      <c r="G20" s="36">
        <f t="shared" si="4"/>
        <v>1403852.7700000003</v>
      </c>
      <c r="H20" s="36">
        <f t="shared" si="4"/>
        <v>1267441.43</v>
      </c>
      <c r="I20" s="36">
        <f t="shared" si="4"/>
        <v>1775455.8099999998</v>
      </c>
      <c r="J20" s="36">
        <f t="shared" si="4"/>
        <v>623573.37</v>
      </c>
      <c r="K20" s="36">
        <f aca="true" t="shared" si="5" ref="K20:K29">SUM(B20:J20)</f>
        <v>13102253.79</v>
      </c>
      <c r="L20"/>
      <c r="M20"/>
      <c r="N20"/>
    </row>
    <row r="21" spans="1:14" ht="16.5" customHeight="1">
      <c r="A21" s="35" t="s">
        <v>28</v>
      </c>
      <c r="B21" s="58">
        <f>ROUND((B15+B16)*B7,2)</f>
        <v>1516193.72</v>
      </c>
      <c r="C21" s="58">
        <f>ROUND((C15+C16)*C7,2)</f>
        <v>1386820.96</v>
      </c>
      <c r="D21" s="58">
        <f aca="true" t="shared" si="6" ref="D21:J21">ROUND((D15+D16)*D7,2)</f>
        <v>1694043.86</v>
      </c>
      <c r="E21" s="58">
        <f t="shared" si="6"/>
        <v>890707.05</v>
      </c>
      <c r="F21" s="58">
        <f t="shared" si="6"/>
        <v>1176569.59</v>
      </c>
      <c r="G21" s="58">
        <f t="shared" si="6"/>
        <v>1166947.23</v>
      </c>
      <c r="H21" s="58">
        <f t="shared" si="6"/>
        <v>1027719.54</v>
      </c>
      <c r="I21" s="58">
        <f t="shared" si="6"/>
        <v>1482577.91</v>
      </c>
      <c r="J21" s="58">
        <f t="shared" si="6"/>
        <v>545664.41</v>
      </c>
      <c r="K21" s="30">
        <f t="shared" si="5"/>
        <v>10887244.27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197329.94</v>
      </c>
      <c r="C22" s="30">
        <f t="shared" si="7"/>
        <v>240578.6</v>
      </c>
      <c r="D22" s="30">
        <f t="shared" si="7"/>
        <v>241190.57</v>
      </c>
      <c r="E22" s="30">
        <f t="shared" si="7"/>
        <v>349676.85</v>
      </c>
      <c r="F22" s="30">
        <f t="shared" si="7"/>
        <v>57187.08</v>
      </c>
      <c r="G22" s="30">
        <f t="shared" si="7"/>
        <v>191357.34</v>
      </c>
      <c r="H22" s="30">
        <f t="shared" si="7"/>
        <v>191321.15</v>
      </c>
      <c r="I22" s="30">
        <f t="shared" si="7"/>
        <v>178132.04</v>
      </c>
      <c r="J22" s="30">
        <f t="shared" si="7"/>
        <v>55203.34</v>
      </c>
      <c r="K22" s="30">
        <f t="shared" si="5"/>
        <v>1701976.9100000001</v>
      </c>
      <c r="L22"/>
      <c r="M22"/>
      <c r="N22"/>
    </row>
    <row r="23" spans="1:14" ht="16.5" customHeight="1">
      <c r="A23" s="18" t="s">
        <v>26</v>
      </c>
      <c r="B23" s="30">
        <v>60027.61</v>
      </c>
      <c r="C23" s="30">
        <v>53404.07</v>
      </c>
      <c r="D23" s="30">
        <v>56875.64</v>
      </c>
      <c r="E23" s="30">
        <v>43222.47</v>
      </c>
      <c r="F23" s="30">
        <v>37781.34</v>
      </c>
      <c r="G23" s="30">
        <v>41630.76</v>
      </c>
      <c r="H23" s="30">
        <v>42756.05</v>
      </c>
      <c r="I23" s="30">
        <v>70174.83</v>
      </c>
      <c r="J23" s="30">
        <v>19911.86</v>
      </c>
      <c r="K23" s="30">
        <f t="shared" si="5"/>
        <v>425784.63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1432.2</v>
      </c>
      <c r="C26" s="30">
        <v>1359.04</v>
      </c>
      <c r="D26" s="30">
        <v>1612.27</v>
      </c>
      <c r="E26" s="30">
        <v>1041.08</v>
      </c>
      <c r="F26" s="30">
        <v>1027.02</v>
      </c>
      <c r="G26" s="30">
        <v>1131.12</v>
      </c>
      <c r="H26" s="30">
        <v>1021.39</v>
      </c>
      <c r="I26" s="30">
        <v>1429.38</v>
      </c>
      <c r="J26" s="30">
        <v>503.66</v>
      </c>
      <c r="K26" s="30">
        <f t="shared" si="5"/>
        <v>10557.16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859.36</v>
      </c>
      <c r="D28" s="30">
        <v>1037.51</v>
      </c>
      <c r="E28" s="30">
        <v>600.91</v>
      </c>
      <c r="F28" s="30">
        <v>623.74</v>
      </c>
      <c r="G28" s="30">
        <v>708.27</v>
      </c>
      <c r="H28" s="30">
        <v>718.82</v>
      </c>
      <c r="I28" s="30">
        <v>1018.93</v>
      </c>
      <c r="J28" s="30">
        <v>338.85</v>
      </c>
      <c r="K28" s="30">
        <f t="shared" si="5"/>
        <v>6832.719999999999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38146.63</v>
      </c>
      <c r="J29" s="30">
        <v>0</v>
      </c>
      <c r="K29" s="30">
        <f t="shared" si="5"/>
        <v>38146.63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-123428.11000000002</v>
      </c>
      <c r="C32" s="30">
        <f t="shared" si="8"/>
        <v>-80301.04999999999</v>
      </c>
      <c r="D32" s="30">
        <f t="shared" si="8"/>
        <v>-107113.39000000004</v>
      </c>
      <c r="E32" s="30">
        <f t="shared" si="8"/>
        <v>-104219.31</v>
      </c>
      <c r="F32" s="30">
        <f t="shared" si="8"/>
        <v>-49574.8</v>
      </c>
      <c r="G32" s="30">
        <f t="shared" si="8"/>
        <v>-71389.95999999999</v>
      </c>
      <c r="H32" s="30">
        <f t="shared" si="8"/>
        <v>-34591.89</v>
      </c>
      <c r="I32" s="30">
        <f t="shared" si="8"/>
        <v>-89477.82</v>
      </c>
      <c r="J32" s="30">
        <f t="shared" si="8"/>
        <v>-26925.88000000001</v>
      </c>
      <c r="K32" s="30">
        <f aca="true" t="shared" si="9" ref="K32:K40">SUM(B32:J32)</f>
        <v>-687022.2100000001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-123428.11000000002</v>
      </c>
      <c r="C33" s="30">
        <f t="shared" si="10"/>
        <v>-80301.04999999999</v>
      </c>
      <c r="D33" s="30">
        <f t="shared" si="10"/>
        <v>-82939.35</v>
      </c>
      <c r="E33" s="30">
        <f t="shared" si="10"/>
        <v>-104219.31</v>
      </c>
      <c r="F33" s="30">
        <f t="shared" si="10"/>
        <v>-49574.8</v>
      </c>
      <c r="G33" s="30">
        <f t="shared" si="10"/>
        <v>-71389.95999999999</v>
      </c>
      <c r="H33" s="30">
        <f t="shared" si="10"/>
        <v>-34591.89</v>
      </c>
      <c r="I33" s="30">
        <f t="shared" si="10"/>
        <v>-89477.82</v>
      </c>
      <c r="J33" s="30">
        <f t="shared" si="10"/>
        <v>-19927.62</v>
      </c>
      <c r="K33" s="30">
        <f t="shared" si="9"/>
        <v>-655849.91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-69647.6</v>
      </c>
      <c r="C34" s="30">
        <f t="shared" si="11"/>
        <v>-75332.4</v>
      </c>
      <c r="D34" s="30">
        <f t="shared" si="11"/>
        <v>-65384</v>
      </c>
      <c r="E34" s="30">
        <f t="shared" si="11"/>
        <v>-46279.2</v>
      </c>
      <c r="F34" s="30">
        <f t="shared" si="11"/>
        <v>-49574.8</v>
      </c>
      <c r="G34" s="30">
        <f t="shared" si="11"/>
        <v>-28868.4</v>
      </c>
      <c r="H34" s="30">
        <f t="shared" si="11"/>
        <v>-22409.2</v>
      </c>
      <c r="I34" s="30">
        <f t="shared" si="11"/>
        <v>-70466</v>
      </c>
      <c r="J34" s="30">
        <f t="shared" si="11"/>
        <v>-14062.4</v>
      </c>
      <c r="K34" s="30">
        <f t="shared" si="9"/>
        <v>-442024.00000000006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-53780.51</v>
      </c>
      <c r="C37" s="30">
        <v>-4968.65</v>
      </c>
      <c r="D37" s="30">
        <v>-17555.35</v>
      </c>
      <c r="E37" s="30">
        <v>-57940.11</v>
      </c>
      <c r="F37" s="26">
        <v>0</v>
      </c>
      <c r="G37" s="30">
        <v>-42521.56</v>
      </c>
      <c r="H37" s="30">
        <v>-12182.69</v>
      </c>
      <c r="I37" s="30">
        <v>-19011.82</v>
      </c>
      <c r="J37" s="30">
        <v>-5865.22</v>
      </c>
      <c r="K37" s="30">
        <f t="shared" si="9"/>
        <v>-213825.91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1654678</v>
      </c>
      <c r="C55" s="27">
        <f t="shared" si="15"/>
        <v>1606692.4700000002</v>
      </c>
      <c r="D55" s="27">
        <f t="shared" si="15"/>
        <v>1893504.16</v>
      </c>
      <c r="E55" s="27">
        <f t="shared" si="15"/>
        <v>1186731.6999999997</v>
      </c>
      <c r="F55" s="27">
        <f t="shared" si="15"/>
        <v>1225687.4200000002</v>
      </c>
      <c r="G55" s="27">
        <f t="shared" si="15"/>
        <v>1332462.8100000003</v>
      </c>
      <c r="H55" s="27">
        <f t="shared" si="15"/>
        <v>1232849.54</v>
      </c>
      <c r="I55" s="27">
        <f t="shared" si="15"/>
        <v>1685977.9899999998</v>
      </c>
      <c r="J55" s="27">
        <f t="shared" si="15"/>
        <v>596647.49</v>
      </c>
      <c r="K55" s="20">
        <f>SUM(B55:J55)</f>
        <v>12415231.580000002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1654678</v>
      </c>
      <c r="C61" s="10">
        <f t="shared" si="17"/>
        <v>1606692.47</v>
      </c>
      <c r="D61" s="10">
        <f t="shared" si="17"/>
        <v>1893504.16</v>
      </c>
      <c r="E61" s="10">
        <f t="shared" si="17"/>
        <v>1186731.7</v>
      </c>
      <c r="F61" s="10">
        <f t="shared" si="17"/>
        <v>1225687.42</v>
      </c>
      <c r="G61" s="10">
        <f t="shared" si="17"/>
        <v>1332462.81</v>
      </c>
      <c r="H61" s="10">
        <f t="shared" si="17"/>
        <v>1232849.54</v>
      </c>
      <c r="I61" s="10">
        <f>SUM(I62:I74)</f>
        <v>1685977.99</v>
      </c>
      <c r="J61" s="10">
        <f t="shared" si="17"/>
        <v>596647.49</v>
      </c>
      <c r="K61" s="5">
        <f>SUM(K62:K74)</f>
        <v>12415231.58</v>
      </c>
      <c r="L61" s="9"/>
    </row>
    <row r="62" spans="1:12" ht="16.5" customHeight="1">
      <c r="A62" s="7" t="s">
        <v>56</v>
      </c>
      <c r="B62" s="8">
        <v>1465051.9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1465051.9</v>
      </c>
      <c r="L62"/>
    </row>
    <row r="63" spans="1:12" ht="16.5" customHeight="1">
      <c r="A63" s="7" t="s">
        <v>57</v>
      </c>
      <c r="B63" s="8">
        <v>189626.1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189626.1</v>
      </c>
      <c r="L63"/>
    </row>
    <row r="64" spans="1:12" ht="16.5" customHeight="1">
      <c r="A64" s="7" t="s">
        <v>4</v>
      </c>
      <c r="B64" s="6">
        <v>0</v>
      </c>
      <c r="C64" s="8">
        <v>1606692.47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1606692.47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1893504.16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1893504.16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1186731.7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1186731.7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1225687.42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1225687.42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1332462.81</v>
      </c>
      <c r="H68" s="6">
        <v>0</v>
      </c>
      <c r="I68" s="6">
        <v>0</v>
      </c>
      <c r="J68" s="6">
        <v>0</v>
      </c>
      <c r="K68" s="5">
        <f t="shared" si="18"/>
        <v>1332462.81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1232849.54</v>
      </c>
      <c r="I69" s="6">
        <v>0</v>
      </c>
      <c r="J69" s="6">
        <v>0</v>
      </c>
      <c r="K69" s="5">
        <f t="shared" si="18"/>
        <v>1232849.54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614201.78</v>
      </c>
      <c r="J71" s="6">
        <v>0</v>
      </c>
      <c r="K71" s="5">
        <f t="shared" si="18"/>
        <v>614201.78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1071776.21</v>
      </c>
      <c r="J72" s="6">
        <v>0</v>
      </c>
      <c r="K72" s="5">
        <f t="shared" si="18"/>
        <v>1071776.21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596647.49</v>
      </c>
      <c r="K73" s="5">
        <f t="shared" si="18"/>
        <v>596647.49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2023-12-01T20:14:18Z</dcterms:modified>
  <cp:category/>
  <cp:version/>
  <cp:contentType/>
  <cp:contentStatus/>
</cp:coreProperties>
</file>