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<sst xmlns="http://schemas.openxmlformats.org/spreadsheetml/2006/main" count="83" uniqueCount="82">
  <si>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</si>
  <si>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</si>
  <si>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</si>
  <si>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</si>
  <si>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</si>
  <si>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</si>
  <si>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</si>
  <si>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</si>
  <si>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</si>
  <si>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</si>
  <si>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</si>
  <si>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</si>
  <si>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</si>
  <si>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</si>
  <si>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</si>
  <si>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</si>
  <si>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</si>
  <si>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</si>
  <si>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</si>
  <si>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</si>
  <si>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</si>
  <si>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</si>
  <si>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</si>
  <si>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</si>
  <si>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</si>
  <si>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</si>
  <si>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</si>
  <si>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</si>
  <si>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</si>
  <si>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</si>
  <si>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</si>
  <si>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</si>
  <si>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</si>
  <si>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</si>
  <si>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</si>
  <si>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</si>
  <si>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</si>
  <si>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</si>
  <si>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</si>
  <si>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</si>
  <si>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</si>
  <si>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</si>
  <si>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</si>
  <si>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</si>
  <si>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</si>
  <si>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</si>
  <si>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</si>
  <si>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</si>
  <si>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</si>
  <si>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</si>
  <si>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</si>
  <si>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</si>
  <si>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</si>
  <si>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</si>
  <si>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</si>
  <si>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</si>
  <si>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</si>
  <si>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</si>
  <si>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</si>
  <si>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</si>
  <si>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</si>
  <si>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</si>
  <si>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</si>
  <si>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</si>
  <si>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</si>
  <si>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</si>
  <si>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</si>
  <si>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</si>
  <si>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</si>
  <si>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</si>
  <si>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</si>
  <si>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</si>
  <si>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</si>
  <si>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</si>
  <si>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</si>
  <si>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</si>
  <si>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</si>
  <si>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</si>
  <si>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</si>
  <si>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</si>
  <si>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25/11/23 - VENCIMENTO 01/12/23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</si>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</sst>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177902</v>
      </c>
      <c r="C7" s="46">
        <f aca="true" t="shared" si="0" ref="C7:J7">+C8+C11</f>
        <v>147773</v>
      </c>
      <c r="D7" s="46">
        <f t="shared" si="0"/>
        <v>193880</v>
      </c>
      <c r="E7" s="46">
        <f t="shared" si="0"/>
        <v>96895</v>
      </c>
      <c r="F7" s="46">
        <f t="shared" si="0"/>
        <v>136438</v>
      </c>
      <c r="G7" s="46">
        <f t="shared" si="0"/>
        <v>143230</v>
      </c>
      <c r="H7" s="46">
        <f t="shared" si="0"/>
        <v>160402</v>
      </c>
      <c r="I7" s="46">
        <f t="shared" si="0"/>
        <v>203516</v>
      </c>
      <c r="J7" s="46">
        <f t="shared" si="0"/>
        <v>50986</v>
      </c>
      <c r="K7" s="38">
        <f aca="true" t="shared" si="1" ref="K7:K13">SUM(B7:J7)</f>
        <v>1311022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10440</v>
      </c>
      <c r="C8" s="44">
        <f t="shared" si="2"/>
        <v>12394</v>
      </c>
      <c r="D8" s="44">
        <f t="shared" si="2"/>
        <v>11908</v>
      </c>
      <c r="E8" s="44">
        <f t="shared" si="2"/>
        <v>7331</v>
      </c>
      <c r="F8" s="44">
        <f t="shared" si="2"/>
        <v>7739</v>
      </c>
      <c r="G8" s="44">
        <f t="shared" si="2"/>
        <v>5001</v>
      </c>
      <c r="H8" s="44">
        <f t="shared" si="2"/>
        <v>4029</v>
      </c>
      <c r="I8" s="44">
        <f t="shared" si="2"/>
        <v>10367</v>
      </c>
      <c r="J8" s="44">
        <f t="shared" si="2"/>
        <v>1500</v>
      </c>
      <c r="K8" s="38">
        <f t="shared" si="1"/>
        <v>70709</v>
      </c>
      <c r="L8"/>
      <c r="M8"/>
      <c r="N8"/>
    </row>
    <row r="9" spans="1:14" ht="16.5" customHeight="1">
      <c r="A9" s="22" t="s">
        <v>32</v>
      </c>
      <c r="B9" s="44">
        <v>10399</v>
      </c>
      <c r="C9" s="44">
        <v>12394</v>
      </c>
      <c r="D9" s="44">
        <v>11908</v>
      </c>
      <c r="E9" s="44">
        <v>7181</v>
      </c>
      <c r="F9" s="44">
        <v>7723</v>
      </c>
      <c r="G9" s="44">
        <v>5000</v>
      </c>
      <c r="H9" s="44">
        <v>4029</v>
      </c>
      <c r="I9" s="44">
        <v>10338</v>
      </c>
      <c r="J9" s="44">
        <v>1500</v>
      </c>
      <c r="K9" s="38">
        <f t="shared" si="1"/>
        <v>70472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0</v>
      </c>
      <c r="D10" s="44">
        <v>0</v>
      </c>
      <c r="E10" s="44">
        <v>150</v>
      </c>
      <c r="F10" s="44">
        <v>16</v>
      </c>
      <c r="G10" s="44">
        <v>1</v>
      </c>
      <c r="H10" s="44">
        <v>0</v>
      </c>
      <c r="I10" s="44">
        <v>29</v>
      </c>
      <c r="J10" s="44">
        <v>0</v>
      </c>
      <c r="K10" s="38">
        <f t="shared" si="1"/>
        <v>237</v>
      </c>
      <c r="L10"/>
      <c r="M10"/>
      <c r="N10"/>
    </row>
    <row r="11" spans="1:14" ht="16.5" customHeight="1">
      <c r="A11" s="43" t="s">
        <v>67</v>
      </c>
      <c r="B11" s="42">
        <v>167462</v>
      </c>
      <c r="C11" s="42">
        <v>135379</v>
      </c>
      <c r="D11" s="42">
        <v>181972</v>
      </c>
      <c r="E11" s="42">
        <v>89564</v>
      </c>
      <c r="F11" s="42">
        <v>128699</v>
      </c>
      <c r="G11" s="42">
        <v>138229</v>
      </c>
      <c r="H11" s="42">
        <v>156373</v>
      </c>
      <c r="I11" s="42">
        <v>193149</v>
      </c>
      <c r="J11" s="42">
        <v>49486</v>
      </c>
      <c r="K11" s="38">
        <f t="shared" si="1"/>
        <v>1240313</v>
      </c>
      <c r="L11" s="59"/>
      <c r="M11" s="59"/>
      <c r="N11" s="59"/>
    </row>
    <row r="12" spans="1:14" ht="16.5" customHeight="1">
      <c r="A12" s="22" t="s">
        <v>78</v>
      </c>
      <c r="B12" s="42">
        <v>12306</v>
      </c>
      <c r="C12" s="42">
        <v>10884</v>
      </c>
      <c r="D12" s="42">
        <v>14320</v>
      </c>
      <c r="E12" s="42">
        <v>8756</v>
      </c>
      <c r="F12" s="42">
        <v>7785</v>
      </c>
      <c r="G12" s="42">
        <v>7293</v>
      </c>
      <c r="H12" s="42">
        <v>6860</v>
      </c>
      <c r="I12" s="42">
        <v>9792</v>
      </c>
      <c r="J12" s="42">
        <v>1954</v>
      </c>
      <c r="K12" s="38">
        <f t="shared" si="1"/>
        <v>79950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155156</v>
      </c>
      <c r="C13" s="42">
        <f>+C11-C12</f>
        <v>124495</v>
      </c>
      <c r="D13" s="42">
        <f>+D11-D12</f>
        <v>167652</v>
      </c>
      <c r="E13" s="42">
        <f aca="true" t="shared" si="3" ref="E13:J13">+E11-E12</f>
        <v>80808</v>
      </c>
      <c r="F13" s="42">
        <f t="shared" si="3"/>
        <v>120914</v>
      </c>
      <c r="G13" s="42">
        <f t="shared" si="3"/>
        <v>130936</v>
      </c>
      <c r="H13" s="42">
        <f t="shared" si="3"/>
        <v>149513</v>
      </c>
      <c r="I13" s="42">
        <f t="shared" si="3"/>
        <v>183357</v>
      </c>
      <c r="J13" s="42">
        <f t="shared" si="3"/>
        <v>47532</v>
      </c>
      <c r="K13" s="38">
        <f t="shared" si="1"/>
        <v>1160363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1.101469744164006</v>
      </c>
      <c r="C18" s="39">
        <v>1.17973356186441</v>
      </c>
      <c r="D18" s="39">
        <v>1.134804613698645</v>
      </c>
      <c r="E18" s="39">
        <v>1.350144685969546</v>
      </c>
      <c r="F18" s="39">
        <v>1.015352898242861</v>
      </c>
      <c r="G18" s="39">
        <v>1.142509618227195</v>
      </c>
      <c r="H18" s="39">
        <v>1.163830154247499</v>
      </c>
      <c r="I18" s="39">
        <v>1.107994355904753</v>
      </c>
      <c r="J18" s="39">
        <v>1.046809424661518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918687.76</v>
      </c>
      <c r="C20" s="36">
        <f aca="true" t="shared" si="4" ref="C20:J20">SUM(C21:C30)</f>
        <v>905554.2100000001</v>
      </c>
      <c r="D20" s="36">
        <f t="shared" si="4"/>
        <v>1259061.21</v>
      </c>
      <c r="E20" s="36">
        <f t="shared" si="4"/>
        <v>657840.61</v>
      </c>
      <c r="F20" s="36">
        <f t="shared" si="4"/>
        <v>728053.7000000001</v>
      </c>
      <c r="G20" s="36">
        <f t="shared" si="4"/>
        <v>871939.1900000002</v>
      </c>
      <c r="H20" s="36">
        <f t="shared" si="4"/>
        <v>797027.7599999999</v>
      </c>
      <c r="I20" s="36">
        <f t="shared" si="4"/>
        <v>1012588.35</v>
      </c>
      <c r="J20" s="36">
        <f t="shared" si="4"/>
        <v>261399.49000000002</v>
      </c>
      <c r="K20" s="36">
        <f aca="true" t="shared" si="5" ref="K20:K29">SUM(B20:J20)</f>
        <v>7412152.28</v>
      </c>
      <c r="L20"/>
      <c r="M20"/>
      <c r="N20"/>
    </row>
    <row r="21" spans="1:14" ht="16.5" customHeight="1">
      <c r="A21" s="35" t="s">
        <v>28</v>
      </c>
      <c r="B21" s="58">
        <f>ROUND((B15+B16)*B7,2)</f>
        <v>803209.74</v>
      </c>
      <c r="C21" s="58">
        <f>ROUND((C15+C16)*C7,2)</f>
        <v>732954.08</v>
      </c>
      <c r="D21" s="58">
        <f aca="true" t="shared" si="6" ref="D21:J21">ROUND((D15+D16)*D7,2)</f>
        <v>1066049.18</v>
      </c>
      <c r="E21" s="58">
        <f t="shared" si="6"/>
        <v>463216.24</v>
      </c>
      <c r="F21" s="58">
        <f t="shared" si="6"/>
        <v>690253.49</v>
      </c>
      <c r="G21" s="58">
        <f t="shared" si="6"/>
        <v>731948.27</v>
      </c>
      <c r="H21" s="58">
        <f t="shared" si="6"/>
        <v>652675.74</v>
      </c>
      <c r="I21" s="58">
        <f t="shared" si="6"/>
        <v>836491.46</v>
      </c>
      <c r="J21" s="58">
        <f t="shared" si="6"/>
        <v>237125.69</v>
      </c>
      <c r="K21" s="30">
        <f t="shared" si="5"/>
        <v>6213923.890000001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81501.49</v>
      </c>
      <c r="C22" s="30">
        <f t="shared" si="7"/>
        <v>131736.45</v>
      </c>
      <c r="D22" s="30">
        <f t="shared" si="7"/>
        <v>143708.35</v>
      </c>
      <c r="E22" s="30">
        <f t="shared" si="7"/>
        <v>162192.7</v>
      </c>
      <c r="F22" s="30">
        <f t="shared" si="7"/>
        <v>10597.39</v>
      </c>
      <c r="G22" s="30">
        <f t="shared" si="7"/>
        <v>104309.67</v>
      </c>
      <c r="H22" s="30">
        <f t="shared" si="7"/>
        <v>106927.97</v>
      </c>
      <c r="I22" s="30">
        <f t="shared" si="7"/>
        <v>90336.36</v>
      </c>
      <c r="J22" s="30">
        <f t="shared" si="7"/>
        <v>11099.72</v>
      </c>
      <c r="K22" s="30">
        <f t="shared" si="5"/>
        <v>842410.1</v>
      </c>
      <c r="L22"/>
      <c r="M22"/>
      <c r="N22"/>
    </row>
    <row r="23" spans="1:14" ht="16.5" customHeight="1">
      <c r="A23" s="18" t="s">
        <v>26</v>
      </c>
      <c r="B23" s="30">
        <v>29584.89</v>
      </c>
      <c r="C23" s="30">
        <v>34784.27</v>
      </c>
      <c r="D23" s="30">
        <v>40669.58</v>
      </c>
      <c r="E23" s="30">
        <v>25219.27</v>
      </c>
      <c r="F23" s="30">
        <v>23499.01</v>
      </c>
      <c r="G23" s="30">
        <v>31690.65</v>
      </c>
      <c r="H23" s="30">
        <v>31697.76</v>
      </c>
      <c r="I23" s="30">
        <v>41122.61</v>
      </c>
      <c r="J23" s="30">
        <v>10523.82</v>
      </c>
      <c r="K23" s="30">
        <f t="shared" si="5"/>
        <v>268791.86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1269</v>
      </c>
      <c r="C26" s="30">
        <v>1252.12</v>
      </c>
      <c r="D26" s="30">
        <v>1738.89</v>
      </c>
      <c r="E26" s="30">
        <v>908.84</v>
      </c>
      <c r="F26" s="30">
        <v>1007.32</v>
      </c>
      <c r="G26" s="30">
        <v>1204.28</v>
      </c>
      <c r="H26" s="30">
        <v>1102.99</v>
      </c>
      <c r="I26" s="30">
        <v>1398.43</v>
      </c>
      <c r="J26" s="30">
        <v>360.16</v>
      </c>
      <c r="K26" s="30">
        <f t="shared" si="5"/>
        <v>10242.03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600.91</v>
      </c>
      <c r="F28" s="30">
        <v>623.04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6829.710000000001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38243.22</v>
      </c>
      <c r="J29" s="30">
        <v>0</v>
      </c>
      <c r="K29" s="30">
        <f t="shared" si="5"/>
        <v>38243.22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-45755.6</v>
      </c>
      <c r="C32" s="30">
        <f t="shared" si="8"/>
        <v>-54533.6</v>
      </c>
      <c r="D32" s="30">
        <f t="shared" si="8"/>
        <v>-1120569.24</v>
      </c>
      <c r="E32" s="30">
        <f t="shared" si="8"/>
        <v>-31596.4</v>
      </c>
      <c r="F32" s="30">
        <f t="shared" si="8"/>
        <v>-33981.2</v>
      </c>
      <c r="G32" s="30">
        <f t="shared" si="8"/>
        <v>-22000</v>
      </c>
      <c r="H32" s="30">
        <f t="shared" si="8"/>
        <v>-710727.6</v>
      </c>
      <c r="I32" s="30">
        <f t="shared" si="8"/>
        <v>-45487.2</v>
      </c>
      <c r="J32" s="30">
        <f t="shared" si="8"/>
        <v>-229598.26</v>
      </c>
      <c r="K32" s="30">
        <f aca="true" t="shared" si="9" ref="K32:K40">SUM(B32:J32)</f>
        <v>-2294249.0999999996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-45755.6</v>
      </c>
      <c r="C33" s="30">
        <f t="shared" si="10"/>
        <v>-54533.6</v>
      </c>
      <c r="D33" s="30">
        <f t="shared" si="10"/>
        <v>-52395.2</v>
      </c>
      <c r="E33" s="30">
        <f t="shared" si="10"/>
        <v>-31596.4</v>
      </c>
      <c r="F33" s="30">
        <f t="shared" si="10"/>
        <v>-33981.2</v>
      </c>
      <c r="G33" s="30">
        <f t="shared" si="10"/>
        <v>-22000</v>
      </c>
      <c r="H33" s="30">
        <f t="shared" si="10"/>
        <v>-17727.6</v>
      </c>
      <c r="I33" s="30">
        <f t="shared" si="10"/>
        <v>-45487.2</v>
      </c>
      <c r="J33" s="30">
        <f t="shared" si="10"/>
        <v>-6600</v>
      </c>
      <c r="K33" s="30">
        <f t="shared" si="9"/>
        <v>-310076.8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-45755.6</v>
      </c>
      <c r="C34" s="30">
        <f t="shared" si="11"/>
        <v>-54533.6</v>
      </c>
      <c r="D34" s="30">
        <f t="shared" si="11"/>
        <v>-52395.2</v>
      </c>
      <c r="E34" s="30">
        <f t="shared" si="11"/>
        <v>-31596.4</v>
      </c>
      <c r="F34" s="30">
        <f t="shared" si="11"/>
        <v>-33981.2</v>
      </c>
      <c r="G34" s="30">
        <f t="shared" si="11"/>
        <v>-22000</v>
      </c>
      <c r="H34" s="30">
        <f t="shared" si="11"/>
        <v>-17727.6</v>
      </c>
      <c r="I34" s="30">
        <f t="shared" si="11"/>
        <v>-45487.2</v>
      </c>
      <c r="J34" s="30">
        <f t="shared" si="11"/>
        <v>-6600</v>
      </c>
      <c r="K34" s="30">
        <f t="shared" si="9"/>
        <v>-310076.8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-222998.26</v>
      </c>
      <c r="K38" s="30">
        <f t="shared" si="9"/>
        <v>-1984172.3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872932.16</v>
      </c>
      <c r="C55" s="27">
        <f t="shared" si="15"/>
        <v>851020.6100000001</v>
      </c>
      <c r="D55" s="27">
        <f t="shared" si="15"/>
        <v>138491.96999999997</v>
      </c>
      <c r="E55" s="27">
        <f t="shared" si="15"/>
        <v>626244.21</v>
      </c>
      <c r="F55" s="27">
        <f t="shared" si="15"/>
        <v>694072.5000000001</v>
      </c>
      <c r="G55" s="27">
        <f t="shared" si="15"/>
        <v>849939.1900000002</v>
      </c>
      <c r="H55" s="27">
        <f t="shared" si="15"/>
        <v>86300.15999999992</v>
      </c>
      <c r="I55" s="27">
        <f t="shared" si="15"/>
        <v>967101.15</v>
      </c>
      <c r="J55" s="27">
        <f t="shared" si="15"/>
        <v>31801.23000000001</v>
      </c>
      <c r="K55" s="20">
        <f>SUM(B55:J55)</f>
        <v>5117903.180000002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872932.16</v>
      </c>
      <c r="C61" s="10">
        <f t="shared" si="17"/>
        <v>851020.607434242</v>
      </c>
      <c r="D61" s="10">
        <f t="shared" si="17"/>
        <v>138491.967788497</v>
      </c>
      <c r="E61" s="10">
        <f t="shared" si="17"/>
        <v>626244.214858579</v>
      </c>
      <c r="F61" s="10">
        <f t="shared" si="17"/>
        <v>694072.5015641648</v>
      </c>
      <c r="G61" s="10">
        <f t="shared" si="17"/>
        <v>849939.1884998512</v>
      </c>
      <c r="H61" s="10">
        <f t="shared" si="17"/>
        <v>86300.157126799</v>
      </c>
      <c r="I61" s="10">
        <f>SUM(I62:I74)</f>
        <v>967101.15</v>
      </c>
      <c r="J61" s="10">
        <f t="shared" si="17"/>
        <v>31801.22710677801</v>
      </c>
      <c r="K61" s="5">
        <f>SUM(K62:K74)</f>
        <v>5117903.17437891</v>
      </c>
      <c r="L61" s="9"/>
    </row>
    <row r="62" spans="1:12" ht="16.5" customHeight="1">
      <c r="A62" s="7" t="s">
        <v>56</v>
      </c>
      <c r="B62" s="8">
        <v>764601.28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764601.28</v>
      </c>
      <c r="L62"/>
    </row>
    <row r="63" spans="1:12" ht="16.5" customHeight="1">
      <c r="A63" s="7" t="s">
        <v>57</v>
      </c>
      <c r="B63" s="8">
        <v>108330.88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108330.88</v>
      </c>
      <c r="L63"/>
    </row>
    <row r="64" spans="1:12" ht="16.5" customHeight="1">
      <c r="A64" s="7" t="s">
        <v>4</v>
      </c>
      <c r="B64" s="6">
        <v>0</v>
      </c>
      <c r="C64" s="8">
        <v>851020.607434242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851020.607434242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138491.967788497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138491.967788497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626244.214858579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626244.214858579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694072.5015641648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694072.5015641648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849939.1884998512</v>
      </c>
      <c r="H68" s="6">
        <v>0</v>
      </c>
      <c r="I68" s="6">
        <v>0</v>
      </c>
      <c r="J68" s="6">
        <v>0</v>
      </c>
      <c r="K68" s="5">
        <f t="shared" si="18"/>
        <v>849939.1884998512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86300.157126799</v>
      </c>
      <c r="I69" s="6">
        <v>0</v>
      </c>
      <c r="J69" s="6">
        <v>0</v>
      </c>
      <c r="K69" s="5">
        <f t="shared" si="18"/>
        <v>86300.157126799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369529.35</v>
      </c>
      <c r="J71" s="6">
        <v>0</v>
      </c>
      <c r="K71" s="5">
        <f t="shared" si="18"/>
        <v>369529.35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597571.8</v>
      </c>
      <c r="J72" s="6">
        <v>0</v>
      </c>
      <c r="K72" s="5">
        <f t="shared" si="18"/>
        <v>597571.8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31801.22710677801</v>
      </c>
      <c r="K73" s="5">
        <f t="shared" si="18"/>
        <v>31801.22710677801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2023-11-30T22:13:15Z</dcterms:modified>
  <cp:category/>
  <cp:version/>
  <cp:contentType/>
  <cp:contentStatus/>
</cp:coreProperties>
</file>