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<sst xmlns="http://schemas.openxmlformats.org/spreadsheetml/2006/main" count="83" uniqueCount="82">
  <si>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</si>
  <si>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</si>
  <si>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</si>
  <si>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</si>
  <si>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</si>
  <si>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</si>
  <si>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</si>
  <si>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</si>
  <si>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</si>
  <si>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</si>
  <si>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</si>
  <si>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</si>
  <si>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</si>
  <si>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</si>
  <si>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</si>
  <si>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</si>
  <si>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</si>
  <si>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</si>
  <si>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</si>
  <si>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</si>
  <si>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</si>
  <si>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</si>
  <si>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</si>
  <si>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</si>
  <si>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</si>
  <si>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</si>
  <si>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</si>
  <si>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</si>
  <si>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</si>
  <si>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</si>
  <si>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</si>
  <si>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</si>
  <si>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</si>
  <si>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</si>
  <si>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</si>
  <si>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</si>
  <si>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</si>
  <si>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</si>
  <si>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</si>
  <si>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</si>
  <si>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</si>
  <si>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</si>
  <si>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</si>
  <si>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</si>
  <si>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</si>
  <si>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</si>
  <si>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</si>
  <si>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</si>
  <si>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</si>
  <si>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</si>
  <si>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</si>
  <si>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</si>
  <si>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</si>
  <si>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</si>
  <si>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</si>
  <si>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</si>
  <si>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</si>
  <si>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</si>
  <si>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</si>
  <si>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</si>
  <si>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</si>
  <si>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</si>
  <si>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</si>
  <si>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</si>
  <si>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</si>
  <si>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</si>
  <si>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</si>
  <si>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</si>
  <si>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</si>
  <si>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</si>
  <si>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</si>
  <si>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</si>
  <si>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</si>
  <si>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</si>
  <si>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</si>
  <si>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</si>
  <si>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</si>
  <si>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</si>
  <si>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</si>
  <si>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</si>
  <si>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24/11/23 - VENCIMENTO 01/12/23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</si>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</sst>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342218</v>
      </c>
      <c r="C7" s="46">
        <f aca="true" t="shared" si="0" ref="C7:J7">+C8+C11</f>
        <v>277731</v>
      </c>
      <c r="D7" s="46">
        <f t="shared" si="0"/>
        <v>323536</v>
      </c>
      <c r="E7" s="46">
        <f t="shared" si="0"/>
        <v>187286</v>
      </c>
      <c r="F7" s="46">
        <f t="shared" si="0"/>
        <v>238427</v>
      </c>
      <c r="G7" s="46">
        <f t="shared" si="0"/>
        <v>231200</v>
      </c>
      <c r="H7" s="46">
        <f t="shared" si="0"/>
        <v>262162</v>
      </c>
      <c r="I7" s="46">
        <f t="shared" si="0"/>
        <v>367001</v>
      </c>
      <c r="J7" s="46">
        <f t="shared" si="0"/>
        <v>118785</v>
      </c>
      <c r="K7" s="38">
        <f aca="true" t="shared" si="1" ref="K7:K13">SUM(B7:J7)</f>
        <v>2348346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16018</v>
      </c>
      <c r="C8" s="44">
        <f t="shared" si="2"/>
        <v>16381</v>
      </c>
      <c r="D8" s="44">
        <f t="shared" si="2"/>
        <v>14721</v>
      </c>
      <c r="E8" s="44">
        <f t="shared" si="2"/>
        <v>10547</v>
      </c>
      <c r="F8" s="44">
        <f t="shared" si="2"/>
        <v>11529</v>
      </c>
      <c r="G8" s="44">
        <f t="shared" si="2"/>
        <v>6464</v>
      </c>
      <c r="H8" s="44">
        <f t="shared" si="2"/>
        <v>5197</v>
      </c>
      <c r="I8" s="44">
        <f t="shared" si="2"/>
        <v>15951</v>
      </c>
      <c r="J8" s="44">
        <f t="shared" si="2"/>
        <v>3292</v>
      </c>
      <c r="K8" s="38">
        <f t="shared" si="1"/>
        <v>100100</v>
      </c>
      <c r="L8"/>
      <c r="M8"/>
      <c r="N8"/>
    </row>
    <row r="9" spans="1:14" ht="16.5" customHeight="1">
      <c r="A9" s="22" t="s">
        <v>32</v>
      </c>
      <c r="B9" s="44">
        <v>15962</v>
      </c>
      <c r="C9" s="44">
        <v>16378</v>
      </c>
      <c r="D9" s="44">
        <v>14719</v>
      </c>
      <c r="E9" s="44">
        <v>10334</v>
      </c>
      <c r="F9" s="44">
        <v>11513</v>
      </c>
      <c r="G9" s="44">
        <v>6463</v>
      </c>
      <c r="H9" s="44">
        <v>5197</v>
      </c>
      <c r="I9" s="44">
        <v>15889</v>
      </c>
      <c r="J9" s="44">
        <v>3292</v>
      </c>
      <c r="K9" s="38">
        <f t="shared" si="1"/>
        <v>99747</v>
      </c>
      <c r="L9"/>
      <c r="M9"/>
      <c r="N9"/>
    </row>
    <row r="10" spans="1:14" ht="16.5" customHeight="1">
      <c r="A10" s="22" t="s">
        <v>31</v>
      </c>
      <c r="B10" s="44">
        <v>56</v>
      </c>
      <c r="C10" s="44">
        <v>3</v>
      </c>
      <c r="D10" s="44">
        <v>2</v>
      </c>
      <c r="E10" s="44">
        <v>213</v>
      </c>
      <c r="F10" s="44">
        <v>16</v>
      </c>
      <c r="G10" s="44">
        <v>1</v>
      </c>
      <c r="H10" s="44">
        <v>0</v>
      </c>
      <c r="I10" s="44">
        <v>62</v>
      </c>
      <c r="J10" s="44">
        <v>0</v>
      </c>
      <c r="K10" s="38">
        <f t="shared" si="1"/>
        <v>353</v>
      </c>
      <c r="L10"/>
      <c r="M10"/>
      <c r="N10"/>
    </row>
    <row r="11" spans="1:14" ht="16.5" customHeight="1">
      <c r="A11" s="43" t="s">
        <v>67</v>
      </c>
      <c r="B11" s="42">
        <v>326200</v>
      </c>
      <c r="C11" s="42">
        <v>261350</v>
      </c>
      <c r="D11" s="42">
        <v>308815</v>
      </c>
      <c r="E11" s="42">
        <v>176739</v>
      </c>
      <c r="F11" s="42">
        <v>226898</v>
      </c>
      <c r="G11" s="42">
        <v>224736</v>
      </c>
      <c r="H11" s="42">
        <v>256965</v>
      </c>
      <c r="I11" s="42">
        <v>351050</v>
      </c>
      <c r="J11" s="42">
        <v>115493</v>
      </c>
      <c r="K11" s="38">
        <f t="shared" si="1"/>
        <v>2248246</v>
      </c>
      <c r="L11" s="59"/>
      <c r="M11" s="59"/>
      <c r="N11" s="59"/>
    </row>
    <row r="12" spans="1:14" ht="16.5" customHeight="1">
      <c r="A12" s="22" t="s">
        <v>78</v>
      </c>
      <c r="B12" s="42">
        <v>21698</v>
      </c>
      <c r="C12" s="42">
        <v>18953</v>
      </c>
      <c r="D12" s="42">
        <v>23016</v>
      </c>
      <c r="E12" s="42">
        <v>15642</v>
      </c>
      <c r="F12" s="42">
        <v>13062</v>
      </c>
      <c r="G12" s="42">
        <v>12101</v>
      </c>
      <c r="H12" s="42">
        <v>12203</v>
      </c>
      <c r="I12" s="42">
        <v>18431</v>
      </c>
      <c r="J12" s="42">
        <v>5005</v>
      </c>
      <c r="K12" s="38">
        <f t="shared" si="1"/>
        <v>140111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304502</v>
      </c>
      <c r="C13" s="42">
        <f>+C11-C12</f>
        <v>242397</v>
      </c>
      <c r="D13" s="42">
        <f>+D11-D12</f>
        <v>285799</v>
      </c>
      <c r="E13" s="42">
        <f aca="true" t="shared" si="3" ref="E13:J13">+E11-E12</f>
        <v>161097</v>
      </c>
      <c r="F13" s="42">
        <f t="shared" si="3"/>
        <v>213836</v>
      </c>
      <c r="G13" s="42">
        <f t="shared" si="3"/>
        <v>212635</v>
      </c>
      <c r="H13" s="42">
        <f t="shared" si="3"/>
        <v>244762</v>
      </c>
      <c r="I13" s="42">
        <f t="shared" si="3"/>
        <v>332619</v>
      </c>
      <c r="J13" s="42">
        <f t="shared" si="3"/>
        <v>110488</v>
      </c>
      <c r="K13" s="38">
        <f t="shared" si="1"/>
        <v>2108135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1.112122734620465</v>
      </c>
      <c r="C18" s="39">
        <v>1.179356094356529</v>
      </c>
      <c r="D18" s="39">
        <v>1.120421018400924</v>
      </c>
      <c r="E18" s="39">
        <v>1.391406184977733</v>
      </c>
      <c r="F18" s="39">
        <v>1.024019794902369</v>
      </c>
      <c r="G18" s="39">
        <v>1.151816271557378</v>
      </c>
      <c r="H18" s="39">
        <v>1.160117166601476</v>
      </c>
      <c r="I18" s="39">
        <v>1.109020697047445</v>
      </c>
      <c r="J18" s="39">
        <v>1.09264208738422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79</v>
      </c>
      <c r="B20" s="36">
        <f>SUM(B21:B30)</f>
        <v>1782864.3300000003</v>
      </c>
      <c r="C20" s="36">
        <f aca="true" t="shared" si="4" ref="C20:J20">SUM(C21:C30)</f>
        <v>1684116.71</v>
      </c>
      <c r="D20" s="36">
        <f t="shared" si="4"/>
        <v>2059941.8499999999</v>
      </c>
      <c r="E20" s="36">
        <f t="shared" si="4"/>
        <v>1295961.94</v>
      </c>
      <c r="F20" s="36">
        <f t="shared" si="4"/>
        <v>1277326.29</v>
      </c>
      <c r="G20" s="36">
        <f t="shared" si="4"/>
        <v>1406666.6600000001</v>
      </c>
      <c r="H20" s="36">
        <f t="shared" si="4"/>
        <v>1285871.54</v>
      </c>
      <c r="I20" s="36">
        <f t="shared" si="4"/>
        <v>1788462.27</v>
      </c>
      <c r="J20" s="36">
        <f t="shared" si="4"/>
        <v>626263.53</v>
      </c>
      <c r="K20" s="36">
        <f aca="true" t="shared" si="5" ref="K20:K29">SUM(B20:J20)</f>
        <v>13207475.12</v>
      </c>
      <c r="L20"/>
      <c r="M20"/>
      <c r="N20"/>
    </row>
    <row r="21" spans="1:14" ht="16.5" customHeight="1">
      <c r="A21" s="35" t="s">
        <v>28</v>
      </c>
      <c r="B21" s="58">
        <f>ROUND((B15+B16)*B7,2)</f>
        <v>1545080.05</v>
      </c>
      <c r="C21" s="58">
        <f>ROUND((C15+C16)*C7,2)</f>
        <v>1377545.76</v>
      </c>
      <c r="D21" s="58">
        <f aca="true" t="shared" si="6" ref="D21:J21">ROUND((D15+D16)*D7,2)</f>
        <v>1778962.7</v>
      </c>
      <c r="E21" s="58">
        <f t="shared" si="6"/>
        <v>895339.45</v>
      </c>
      <c r="F21" s="58">
        <f t="shared" si="6"/>
        <v>1206226.04</v>
      </c>
      <c r="G21" s="58">
        <f t="shared" si="6"/>
        <v>1181501.36</v>
      </c>
      <c r="H21" s="58">
        <f t="shared" si="6"/>
        <v>1066737.18</v>
      </c>
      <c r="I21" s="58">
        <f t="shared" si="6"/>
        <v>1508447.51</v>
      </c>
      <c r="J21" s="58">
        <f t="shared" si="6"/>
        <v>552445.28</v>
      </c>
      <c r="K21" s="30">
        <f t="shared" si="5"/>
        <v>11112285.33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173238.6</v>
      </c>
      <c r="C22" s="30">
        <f t="shared" si="7"/>
        <v>247071.23</v>
      </c>
      <c r="D22" s="30">
        <f t="shared" si="7"/>
        <v>214224.5</v>
      </c>
      <c r="E22" s="30">
        <f t="shared" si="7"/>
        <v>350441.4</v>
      </c>
      <c r="F22" s="30">
        <f t="shared" si="7"/>
        <v>28973.3</v>
      </c>
      <c r="G22" s="30">
        <f t="shared" si="7"/>
        <v>179371.13</v>
      </c>
      <c r="H22" s="30">
        <f t="shared" si="7"/>
        <v>170802.93</v>
      </c>
      <c r="I22" s="30">
        <f t="shared" si="7"/>
        <v>164452</v>
      </c>
      <c r="J22" s="30">
        <f t="shared" si="7"/>
        <v>51179.68</v>
      </c>
      <c r="K22" s="30">
        <f t="shared" si="5"/>
        <v>1579754.77</v>
      </c>
      <c r="L22"/>
      <c r="M22"/>
      <c r="N22"/>
    </row>
    <row r="23" spans="1:14" ht="16.5" customHeight="1">
      <c r="A23" s="18" t="s">
        <v>26</v>
      </c>
      <c r="B23" s="30">
        <v>59999.29</v>
      </c>
      <c r="C23" s="30">
        <v>53327.46</v>
      </c>
      <c r="D23" s="30">
        <v>58216.21</v>
      </c>
      <c r="E23" s="30">
        <v>42842.07</v>
      </c>
      <c r="F23" s="30">
        <v>38411.89</v>
      </c>
      <c r="G23" s="30">
        <v>41885.17</v>
      </c>
      <c r="H23" s="30">
        <v>42681.11</v>
      </c>
      <c r="I23" s="30">
        <v>70824.77</v>
      </c>
      <c r="J23" s="30">
        <v>19847.62</v>
      </c>
      <c r="K23" s="30">
        <f t="shared" si="5"/>
        <v>428035.58999999997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1423.75</v>
      </c>
      <c r="C26" s="30">
        <v>1344.97</v>
      </c>
      <c r="D26" s="30">
        <v>1643.23</v>
      </c>
      <c r="E26" s="30">
        <v>1035.46</v>
      </c>
      <c r="F26" s="30">
        <v>1018.57</v>
      </c>
      <c r="G26" s="30">
        <v>1122.68</v>
      </c>
      <c r="H26" s="30">
        <v>1027.02</v>
      </c>
      <c r="I26" s="30">
        <v>1426.57</v>
      </c>
      <c r="J26" s="30">
        <v>500.85</v>
      </c>
      <c r="K26" s="30">
        <f t="shared" si="5"/>
        <v>10543.1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600.91</v>
      </c>
      <c r="F28" s="30">
        <v>623.04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6829.710000000001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38315.15</v>
      </c>
      <c r="J29" s="30">
        <v>0</v>
      </c>
      <c r="K29" s="30">
        <f t="shared" si="5"/>
        <v>38315.15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-115867.34000000001</v>
      </c>
      <c r="C32" s="30">
        <f t="shared" si="8"/>
        <v>-76982</v>
      </c>
      <c r="D32" s="30">
        <f t="shared" si="8"/>
        <v>-99922.29000000004</v>
      </c>
      <c r="E32" s="30">
        <f t="shared" si="8"/>
        <v>-83316.65</v>
      </c>
      <c r="F32" s="30">
        <f t="shared" si="8"/>
        <v>-57564.74</v>
      </c>
      <c r="G32" s="30">
        <f t="shared" si="8"/>
        <v>-52878.2</v>
      </c>
      <c r="H32" s="30">
        <f t="shared" si="8"/>
        <v>-30696.12</v>
      </c>
      <c r="I32" s="30">
        <f t="shared" si="8"/>
        <v>-82129.71</v>
      </c>
      <c r="J32" s="30">
        <f t="shared" si="8"/>
        <v>-25252.40000000001</v>
      </c>
      <c r="K32" s="30">
        <f aca="true" t="shared" si="9" ref="K32:K40">SUM(B32:J32)</f>
        <v>-624609.4500000001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-108086.54000000001</v>
      </c>
      <c r="C33" s="30">
        <f t="shared" si="10"/>
        <v>-76982</v>
      </c>
      <c r="D33" s="30">
        <f t="shared" si="10"/>
        <v>-75748.25</v>
      </c>
      <c r="E33" s="30">
        <f t="shared" si="10"/>
        <v>-83316.65</v>
      </c>
      <c r="F33" s="30">
        <f t="shared" si="10"/>
        <v>-50657.2</v>
      </c>
      <c r="G33" s="30">
        <f t="shared" si="10"/>
        <v>-52878.2</v>
      </c>
      <c r="H33" s="30">
        <f t="shared" si="10"/>
        <v>-30696.12</v>
      </c>
      <c r="I33" s="30">
        <f t="shared" si="10"/>
        <v>-82129.71</v>
      </c>
      <c r="J33" s="30">
        <f t="shared" si="10"/>
        <v>-18254.14</v>
      </c>
      <c r="K33" s="30">
        <f t="shared" si="9"/>
        <v>-578748.81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-70232.8</v>
      </c>
      <c r="C34" s="30">
        <f t="shared" si="11"/>
        <v>-72063.2</v>
      </c>
      <c r="D34" s="30">
        <f t="shared" si="11"/>
        <v>-64763.6</v>
      </c>
      <c r="E34" s="30">
        <f t="shared" si="11"/>
        <v>-45469.6</v>
      </c>
      <c r="F34" s="30">
        <f t="shared" si="11"/>
        <v>-50657.2</v>
      </c>
      <c r="G34" s="30">
        <f t="shared" si="11"/>
        <v>-28437.2</v>
      </c>
      <c r="H34" s="30">
        <f t="shared" si="11"/>
        <v>-22866.8</v>
      </c>
      <c r="I34" s="30">
        <f t="shared" si="11"/>
        <v>-69911.6</v>
      </c>
      <c r="J34" s="30">
        <f t="shared" si="11"/>
        <v>-14484.8</v>
      </c>
      <c r="K34" s="30">
        <f t="shared" si="9"/>
        <v>-438886.8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-37853.74</v>
      </c>
      <c r="C37" s="30">
        <v>-4918.8</v>
      </c>
      <c r="D37" s="30">
        <v>-10984.65</v>
      </c>
      <c r="E37" s="30">
        <v>-37847.05</v>
      </c>
      <c r="F37" s="26">
        <v>0</v>
      </c>
      <c r="G37" s="30">
        <v>-24441</v>
      </c>
      <c r="H37" s="30">
        <v>-7829.32</v>
      </c>
      <c r="I37" s="30">
        <v>-12218.11</v>
      </c>
      <c r="J37" s="30">
        <v>-3769.34</v>
      </c>
      <c r="K37" s="30">
        <f t="shared" si="9"/>
        <v>-139862.00999999998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-7780.8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-6907.54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-6998.260000000009</v>
      </c>
      <c r="K38" s="30">
        <f t="shared" si="9"/>
        <v>-45860.64000000004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-7780.8</v>
      </c>
      <c r="C40" s="27">
        <v>0</v>
      </c>
      <c r="D40" s="27">
        <v>0</v>
      </c>
      <c r="E40" s="27">
        <v>0</v>
      </c>
      <c r="F40" s="27">
        <v>-6907.54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-14688.34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1666996.9900000002</v>
      </c>
      <c r="C55" s="27">
        <f t="shared" si="15"/>
        <v>1607134.71</v>
      </c>
      <c r="D55" s="27">
        <f t="shared" si="15"/>
        <v>1960019.5599999998</v>
      </c>
      <c r="E55" s="27">
        <f t="shared" si="15"/>
        <v>1212645.29</v>
      </c>
      <c r="F55" s="27">
        <f t="shared" si="15"/>
        <v>1219761.55</v>
      </c>
      <c r="G55" s="27">
        <f t="shared" si="15"/>
        <v>1353788.4600000002</v>
      </c>
      <c r="H55" s="27">
        <f t="shared" si="15"/>
        <v>1255175.42</v>
      </c>
      <c r="I55" s="27">
        <f t="shared" si="15"/>
        <v>1706332.56</v>
      </c>
      <c r="J55" s="27">
        <f t="shared" si="15"/>
        <v>601011.13</v>
      </c>
      <c r="K55" s="20">
        <f>SUM(B55:J55)</f>
        <v>12582865.670000002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1666996.9900000002</v>
      </c>
      <c r="C61" s="10">
        <f t="shared" si="17"/>
        <v>1607134.71</v>
      </c>
      <c r="D61" s="10">
        <f t="shared" si="17"/>
        <v>1960019.56</v>
      </c>
      <c r="E61" s="10">
        <f t="shared" si="17"/>
        <v>1212645.29</v>
      </c>
      <c r="F61" s="10">
        <f t="shared" si="17"/>
        <v>1219761.55</v>
      </c>
      <c r="G61" s="10">
        <f t="shared" si="17"/>
        <v>1353788.46</v>
      </c>
      <c r="H61" s="10">
        <f t="shared" si="17"/>
        <v>1255175.42</v>
      </c>
      <c r="I61" s="10">
        <f>SUM(I62:I74)</f>
        <v>1706332.56</v>
      </c>
      <c r="J61" s="10">
        <f t="shared" si="17"/>
        <v>601011.13</v>
      </c>
      <c r="K61" s="5">
        <f>SUM(K62:K74)</f>
        <v>12582865.669999998</v>
      </c>
      <c r="L61" s="9"/>
    </row>
    <row r="62" spans="1:12" ht="16.5" customHeight="1">
      <c r="A62" s="7" t="s">
        <v>56</v>
      </c>
      <c r="B62" s="8">
        <v>1460289.36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1460289.36</v>
      </c>
      <c r="L62"/>
    </row>
    <row r="63" spans="1:12" ht="16.5" customHeight="1">
      <c r="A63" s="7" t="s">
        <v>57</v>
      </c>
      <c r="B63" s="8">
        <v>206707.63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206707.63</v>
      </c>
      <c r="L63"/>
    </row>
    <row r="64" spans="1:12" ht="16.5" customHeight="1">
      <c r="A64" s="7" t="s">
        <v>4</v>
      </c>
      <c r="B64" s="6">
        <v>0</v>
      </c>
      <c r="C64" s="8">
        <v>1607134.71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1607134.71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1960019.56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1960019.56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1212645.29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1212645.29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1219761.55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1219761.55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1353788.46</v>
      </c>
      <c r="H68" s="6">
        <v>0</v>
      </c>
      <c r="I68" s="6">
        <v>0</v>
      </c>
      <c r="J68" s="6">
        <v>0</v>
      </c>
      <c r="K68" s="5">
        <f t="shared" si="18"/>
        <v>1353788.46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1255175.42</v>
      </c>
      <c r="I69" s="6">
        <v>0</v>
      </c>
      <c r="J69" s="6">
        <v>0</v>
      </c>
      <c r="K69" s="5">
        <f t="shared" si="18"/>
        <v>1255175.42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625029.62</v>
      </c>
      <c r="J71" s="6">
        <v>0</v>
      </c>
      <c r="K71" s="5">
        <f t="shared" si="18"/>
        <v>625029.62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1081302.94</v>
      </c>
      <c r="J72" s="6">
        <v>0</v>
      </c>
      <c r="K72" s="5">
        <f t="shared" si="18"/>
        <v>1081302.94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601011.13</v>
      </c>
      <c r="K73" s="5">
        <f t="shared" si="18"/>
        <v>601011.13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2023-11-30T22:11:14Z</dcterms:modified>
  <cp:category/>
  <cp:version/>
  <cp:contentType/>
  <cp:contentStatus/>
</cp:coreProperties>
</file>