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<sst xmlns="http://schemas.openxmlformats.org/spreadsheetml/2006/main" count="83" uniqueCount="82">
  <si>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</si>
  <si>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</si>
  <si>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</si>
  <si>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</si>
  <si>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</si>
  <si>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</si>
  <si>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</si>
  <si>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</si>
  <si>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</si>
  <si>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</si>
  <si>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</si>
  <si>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</si>
  <si>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</si>
  <si>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</si>
  <si>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</si>
  <si>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</si>
  <si>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</si>
  <si>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</si>
  <si>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</si>
  <si>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</si>
  <si>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</si>
  <si>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</si>
  <si>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</si>
  <si>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</si>
  <si>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</si>
  <si>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</si>
  <si>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</si>
  <si>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</si>
  <si>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</si>
  <si>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</si>
  <si>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</si>
  <si>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</si>
  <si>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</si>
  <si>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</si>
  <si>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</si>
  <si>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</si>
  <si>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</si>
  <si>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</si>
  <si>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</si>
  <si>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</si>
  <si>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</si>
  <si>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</si>
  <si>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</si>
  <si>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</si>
  <si>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</si>
  <si>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</si>
  <si>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</si>
  <si>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</si>
  <si>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</si>
  <si>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</si>
  <si>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</si>
  <si>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</si>
  <si>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</si>
  <si>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</si>
  <si>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</si>
  <si>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</si>
  <si>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</si>
  <si>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</si>
  <si>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</si>
  <si>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</si>
  <si>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</si>
  <si>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</si>
  <si>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</si>
  <si>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</si>
  <si>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</si>
  <si>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</si>
  <si>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</si>
  <si>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</si>
  <si>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</si>
  <si>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</si>
  <si>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</si>
  <si>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</si>
  <si>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</si>
  <si>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</si>
  <si>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</si>
  <si>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</si>
  <si>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</si>
  <si>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</si>
  <si>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</si>
  <si>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</si>
  <si>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22/11/23 - VENCIMENTO 29/11/23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</si>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</sst>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359484</v>
      </c>
      <c r="C7" s="46">
        <f aca="true" t="shared" si="0" ref="C7:J7">+C8+C11</f>
        <v>289513</v>
      </c>
      <c r="D7" s="46">
        <f t="shared" si="0"/>
        <v>333997</v>
      </c>
      <c r="E7" s="46">
        <f t="shared" si="0"/>
        <v>198122</v>
      </c>
      <c r="F7" s="46">
        <f t="shared" si="0"/>
        <v>247494</v>
      </c>
      <c r="G7" s="46">
        <f t="shared" si="0"/>
        <v>237649</v>
      </c>
      <c r="H7" s="46">
        <f t="shared" si="0"/>
        <v>247495</v>
      </c>
      <c r="I7" s="46">
        <f t="shared" si="0"/>
        <v>384030</v>
      </c>
      <c r="J7" s="46">
        <f t="shared" si="0"/>
        <v>127318</v>
      </c>
      <c r="K7" s="38">
        <f aca="true" t="shared" si="1" ref="K7:K13">SUM(B7:J7)</f>
        <v>2425102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16046</v>
      </c>
      <c r="C8" s="44">
        <f t="shared" si="2"/>
        <v>16615</v>
      </c>
      <c r="D8" s="44">
        <f t="shared" si="2"/>
        <v>14614</v>
      </c>
      <c r="E8" s="44">
        <f t="shared" si="2"/>
        <v>11011</v>
      </c>
      <c r="F8" s="44">
        <f t="shared" si="2"/>
        <v>11339</v>
      </c>
      <c r="G8" s="44">
        <f t="shared" si="2"/>
        <v>6124</v>
      </c>
      <c r="H8" s="44">
        <f t="shared" si="2"/>
        <v>4722</v>
      </c>
      <c r="I8" s="44">
        <f t="shared" si="2"/>
        <v>16153</v>
      </c>
      <c r="J8" s="44">
        <f t="shared" si="2"/>
        <v>3483</v>
      </c>
      <c r="K8" s="38">
        <f t="shared" si="1"/>
        <v>100107</v>
      </c>
      <c r="L8"/>
      <c r="M8"/>
      <c r="N8"/>
    </row>
    <row r="9" spans="1:14" ht="16.5" customHeight="1">
      <c r="A9" s="22" t="s">
        <v>32</v>
      </c>
      <c r="B9" s="44">
        <v>15978</v>
      </c>
      <c r="C9" s="44">
        <v>16614</v>
      </c>
      <c r="D9" s="44">
        <v>14613</v>
      </c>
      <c r="E9" s="44">
        <v>10799</v>
      </c>
      <c r="F9" s="44">
        <v>11330</v>
      </c>
      <c r="G9" s="44">
        <v>6118</v>
      </c>
      <c r="H9" s="44">
        <v>4722</v>
      </c>
      <c r="I9" s="44">
        <v>16074</v>
      </c>
      <c r="J9" s="44">
        <v>3483</v>
      </c>
      <c r="K9" s="38">
        <f t="shared" si="1"/>
        <v>99731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1</v>
      </c>
      <c r="D10" s="44">
        <v>1</v>
      </c>
      <c r="E10" s="44">
        <v>212</v>
      </c>
      <c r="F10" s="44">
        <v>9</v>
      </c>
      <c r="G10" s="44">
        <v>6</v>
      </c>
      <c r="H10" s="44">
        <v>0</v>
      </c>
      <c r="I10" s="44">
        <v>79</v>
      </c>
      <c r="J10" s="44">
        <v>0</v>
      </c>
      <c r="K10" s="38">
        <f t="shared" si="1"/>
        <v>376</v>
      </c>
      <c r="L10"/>
      <c r="M10"/>
      <c r="N10"/>
    </row>
    <row r="11" spans="1:14" ht="16.5" customHeight="1">
      <c r="A11" s="43" t="s">
        <v>67</v>
      </c>
      <c r="B11" s="42">
        <v>343438</v>
      </c>
      <c r="C11" s="42">
        <v>272898</v>
      </c>
      <c r="D11" s="42">
        <v>319383</v>
      </c>
      <c r="E11" s="42">
        <v>187111</v>
      </c>
      <c r="F11" s="42">
        <v>236155</v>
      </c>
      <c r="G11" s="42">
        <v>231525</v>
      </c>
      <c r="H11" s="42">
        <v>242773</v>
      </c>
      <c r="I11" s="42">
        <v>367877</v>
      </c>
      <c r="J11" s="42">
        <v>123835</v>
      </c>
      <c r="K11" s="38">
        <f t="shared" si="1"/>
        <v>2324995</v>
      </c>
      <c r="L11" s="59"/>
      <c r="M11" s="59"/>
      <c r="N11" s="59"/>
    </row>
    <row r="12" spans="1:14" ht="16.5" customHeight="1">
      <c r="A12" s="22" t="s">
        <v>78</v>
      </c>
      <c r="B12" s="42">
        <v>22759</v>
      </c>
      <c r="C12" s="42">
        <v>19999</v>
      </c>
      <c r="D12" s="42">
        <v>23494</v>
      </c>
      <c r="E12" s="42">
        <v>16734</v>
      </c>
      <c r="F12" s="42">
        <v>14049</v>
      </c>
      <c r="G12" s="42">
        <v>12817</v>
      </c>
      <c r="H12" s="42">
        <v>12147</v>
      </c>
      <c r="I12" s="42">
        <v>19736</v>
      </c>
      <c r="J12" s="42">
        <v>5392</v>
      </c>
      <c r="K12" s="38">
        <f t="shared" si="1"/>
        <v>147127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320679</v>
      </c>
      <c r="C13" s="42">
        <f>+C11-C12</f>
        <v>252899</v>
      </c>
      <c r="D13" s="42">
        <f>+D11-D12</f>
        <v>295889</v>
      </c>
      <c r="E13" s="42">
        <f aca="true" t="shared" si="3" ref="E13:J13">+E11-E12</f>
        <v>170377</v>
      </c>
      <c r="F13" s="42">
        <f t="shared" si="3"/>
        <v>222106</v>
      </c>
      <c r="G13" s="42">
        <f t="shared" si="3"/>
        <v>218708</v>
      </c>
      <c r="H13" s="42">
        <f t="shared" si="3"/>
        <v>230626</v>
      </c>
      <c r="I13" s="42">
        <f t="shared" si="3"/>
        <v>348141</v>
      </c>
      <c r="J13" s="42">
        <f t="shared" si="3"/>
        <v>118443</v>
      </c>
      <c r="K13" s="38">
        <f t="shared" si="1"/>
        <v>2177868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1.072366678091725</v>
      </c>
      <c r="C18" s="39">
        <v>1.130068307323679</v>
      </c>
      <c r="D18" s="39">
        <v>1.076918948946186</v>
      </c>
      <c r="E18" s="39">
        <v>1.336035349863953</v>
      </c>
      <c r="F18" s="39">
        <v>0.996156514525743</v>
      </c>
      <c r="G18" s="39">
        <v>1.112163622487263</v>
      </c>
      <c r="H18" s="39">
        <v>1.208879567515115</v>
      </c>
      <c r="I18" s="39">
        <v>1.069085303307725</v>
      </c>
      <c r="J18" s="39">
        <v>1.026919322931241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1805081.0400000003</v>
      </c>
      <c r="C20" s="36">
        <f aca="true" t="shared" si="4" ref="C20:J20">SUM(C21:C30)</f>
        <v>1680918.12</v>
      </c>
      <c r="D20" s="36">
        <f t="shared" si="4"/>
        <v>2042631.99</v>
      </c>
      <c r="E20" s="36">
        <f t="shared" si="4"/>
        <v>1315360.7099999997</v>
      </c>
      <c r="F20" s="36">
        <f t="shared" si="4"/>
        <v>1288887.85</v>
      </c>
      <c r="G20" s="36">
        <f t="shared" si="4"/>
        <v>1395792.0599999998</v>
      </c>
      <c r="H20" s="36">
        <f t="shared" si="4"/>
        <v>1263869.7800000003</v>
      </c>
      <c r="I20" s="36">
        <f t="shared" si="4"/>
        <v>1802444.9200000002</v>
      </c>
      <c r="J20" s="36">
        <f t="shared" si="4"/>
        <v>631029.51</v>
      </c>
      <c r="K20" s="36">
        <f aca="true" t="shared" si="5" ref="K20:K29">SUM(B20:J20)</f>
        <v>13226015.98</v>
      </c>
      <c r="L20"/>
      <c r="M20"/>
      <c r="N20"/>
    </row>
    <row r="21" spans="1:14" ht="16.5" customHeight="1">
      <c r="A21" s="35" t="s">
        <v>28</v>
      </c>
      <c r="B21" s="58">
        <f>ROUND((B15+B16)*B7,2)</f>
        <v>1623034.31</v>
      </c>
      <c r="C21" s="58">
        <f>ROUND((C15+C16)*C7,2)</f>
        <v>1435984.48</v>
      </c>
      <c r="D21" s="58">
        <f aca="true" t="shared" si="6" ref="D21:J21">ROUND((D15+D16)*D7,2)</f>
        <v>1836482.5</v>
      </c>
      <c r="E21" s="58">
        <f t="shared" si="6"/>
        <v>947142.03</v>
      </c>
      <c r="F21" s="58">
        <f t="shared" si="6"/>
        <v>1252096.9</v>
      </c>
      <c r="G21" s="58">
        <f t="shared" si="6"/>
        <v>1214457.68</v>
      </c>
      <c r="H21" s="58">
        <f t="shared" si="6"/>
        <v>1007057.16</v>
      </c>
      <c r="I21" s="58">
        <f t="shared" si="6"/>
        <v>1578440.11</v>
      </c>
      <c r="J21" s="58">
        <f t="shared" si="6"/>
        <v>592130.55</v>
      </c>
      <c r="K21" s="30">
        <f t="shared" si="5"/>
        <v>11486825.72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117453.6</v>
      </c>
      <c r="C22" s="30">
        <f t="shared" si="7"/>
        <v>186776.07</v>
      </c>
      <c r="D22" s="30">
        <f t="shared" si="7"/>
        <v>141260.3</v>
      </c>
      <c r="E22" s="30">
        <f t="shared" si="7"/>
        <v>318273.2</v>
      </c>
      <c r="F22" s="30">
        <f t="shared" si="7"/>
        <v>-4812.42</v>
      </c>
      <c r="G22" s="30">
        <f t="shared" si="7"/>
        <v>136217.97</v>
      </c>
      <c r="H22" s="30">
        <f t="shared" si="7"/>
        <v>210353.66</v>
      </c>
      <c r="I22" s="30">
        <f t="shared" si="7"/>
        <v>109047.01</v>
      </c>
      <c r="J22" s="30">
        <f t="shared" si="7"/>
        <v>15939.75</v>
      </c>
      <c r="K22" s="30">
        <f t="shared" si="5"/>
        <v>1230509.14</v>
      </c>
      <c r="L22"/>
      <c r="M22"/>
      <c r="N22"/>
    </row>
    <row r="23" spans="1:14" ht="16.5" customHeight="1">
      <c r="A23" s="18" t="s">
        <v>26</v>
      </c>
      <c r="B23" s="30">
        <v>60032.67</v>
      </c>
      <c r="C23" s="30">
        <v>51990.94</v>
      </c>
      <c r="D23" s="30">
        <v>56367.64</v>
      </c>
      <c r="E23" s="30">
        <v>42595.21</v>
      </c>
      <c r="F23" s="30">
        <v>37880.28</v>
      </c>
      <c r="G23" s="30">
        <v>41218.66</v>
      </c>
      <c r="H23" s="30">
        <v>40828.34</v>
      </c>
      <c r="I23" s="30">
        <v>70435.96</v>
      </c>
      <c r="J23" s="30">
        <v>20165.45</v>
      </c>
      <c r="K23" s="30">
        <f t="shared" si="5"/>
        <v>421515.15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1437.82</v>
      </c>
      <c r="C26" s="30">
        <v>1339.34</v>
      </c>
      <c r="D26" s="30">
        <v>1626.34</v>
      </c>
      <c r="E26" s="30">
        <v>1046.71</v>
      </c>
      <c r="F26" s="30">
        <v>1027.02</v>
      </c>
      <c r="G26" s="30">
        <v>1111.43</v>
      </c>
      <c r="H26" s="30">
        <v>1007.32</v>
      </c>
      <c r="I26" s="30">
        <v>1435.01</v>
      </c>
      <c r="J26" s="30">
        <v>503.66</v>
      </c>
      <c r="K26" s="30">
        <f t="shared" si="5"/>
        <v>10534.65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600.91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6829.290000000001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38090.56</v>
      </c>
      <c r="J29" s="30">
        <v>0</v>
      </c>
      <c r="K29" s="30">
        <f t="shared" si="5"/>
        <v>38090.56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-119259.1</v>
      </c>
      <c r="C32" s="30">
        <f t="shared" si="8"/>
        <v>-79054.45000000001</v>
      </c>
      <c r="D32" s="30">
        <f t="shared" si="8"/>
        <v>-103803.94000000003</v>
      </c>
      <c r="E32" s="30">
        <f t="shared" si="8"/>
        <v>-105916.65</v>
      </c>
      <c r="F32" s="30">
        <f t="shared" si="8"/>
        <v>-49852</v>
      </c>
      <c r="G32" s="30">
        <f t="shared" si="8"/>
        <v>-60451.149999999994</v>
      </c>
      <c r="H32" s="30">
        <f t="shared" si="8"/>
        <v>-31920.199999999997</v>
      </c>
      <c r="I32" s="30">
        <f t="shared" si="8"/>
        <v>-88115.54000000001</v>
      </c>
      <c r="J32" s="30">
        <f t="shared" si="8"/>
        <v>-545188.3200000001</v>
      </c>
      <c r="K32" s="30">
        <f aca="true" t="shared" si="9" ref="K32:K40">SUM(B32:J32)</f>
        <v>-1183561.35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-119259.1</v>
      </c>
      <c r="C33" s="30">
        <f t="shared" si="10"/>
        <v>-79054.45000000001</v>
      </c>
      <c r="D33" s="30">
        <f t="shared" si="10"/>
        <v>-79629.9</v>
      </c>
      <c r="E33" s="30">
        <f t="shared" si="10"/>
        <v>-105916.65</v>
      </c>
      <c r="F33" s="30">
        <f t="shared" si="10"/>
        <v>-49852</v>
      </c>
      <c r="G33" s="30">
        <f t="shared" si="10"/>
        <v>-60451.149999999994</v>
      </c>
      <c r="H33" s="30">
        <f t="shared" si="10"/>
        <v>-31920.199999999997</v>
      </c>
      <c r="I33" s="30">
        <f t="shared" si="10"/>
        <v>-88115.54000000001</v>
      </c>
      <c r="J33" s="30">
        <f t="shared" si="10"/>
        <v>-20690.06</v>
      </c>
      <c r="K33" s="30">
        <f t="shared" si="9"/>
        <v>-634889.05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-70303.2</v>
      </c>
      <c r="C34" s="30">
        <f t="shared" si="11"/>
        <v>-73101.6</v>
      </c>
      <c r="D34" s="30">
        <f t="shared" si="11"/>
        <v>-64297.2</v>
      </c>
      <c r="E34" s="30">
        <f t="shared" si="11"/>
        <v>-47515.6</v>
      </c>
      <c r="F34" s="30">
        <f t="shared" si="11"/>
        <v>-49852</v>
      </c>
      <c r="G34" s="30">
        <f t="shared" si="11"/>
        <v>-26919.2</v>
      </c>
      <c r="H34" s="30">
        <f t="shared" si="11"/>
        <v>-20776.8</v>
      </c>
      <c r="I34" s="30">
        <f t="shared" si="11"/>
        <v>-70725.6</v>
      </c>
      <c r="J34" s="30">
        <f t="shared" si="11"/>
        <v>-15325.2</v>
      </c>
      <c r="K34" s="30">
        <f t="shared" si="9"/>
        <v>-438816.39999999997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-48955.9</v>
      </c>
      <c r="C37" s="30">
        <v>-5952.85</v>
      </c>
      <c r="D37" s="30">
        <v>-15332.7</v>
      </c>
      <c r="E37" s="30">
        <v>-58401.05</v>
      </c>
      <c r="F37" s="26">
        <v>0</v>
      </c>
      <c r="G37" s="30">
        <v>-33531.95</v>
      </c>
      <c r="H37" s="30">
        <v>-11143.4</v>
      </c>
      <c r="I37" s="30">
        <v>-17389.94</v>
      </c>
      <c r="J37" s="30">
        <v>-5364.86</v>
      </c>
      <c r="K37" s="30">
        <f t="shared" si="9"/>
        <v>-196072.65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-524498.26</v>
      </c>
      <c r="K38" s="30">
        <f t="shared" si="9"/>
        <v>-548672.3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1685821.9400000002</v>
      </c>
      <c r="C55" s="27">
        <f t="shared" si="15"/>
        <v>1601863.6700000002</v>
      </c>
      <c r="D55" s="27">
        <f t="shared" si="15"/>
        <v>1938828.05</v>
      </c>
      <c r="E55" s="27">
        <f t="shared" si="15"/>
        <v>1209444.0599999998</v>
      </c>
      <c r="F55" s="27">
        <f t="shared" si="15"/>
        <v>1239035.85</v>
      </c>
      <c r="G55" s="27">
        <f t="shared" si="15"/>
        <v>1335340.91</v>
      </c>
      <c r="H55" s="27">
        <f t="shared" si="15"/>
        <v>1231949.5800000003</v>
      </c>
      <c r="I55" s="27">
        <f t="shared" si="15"/>
        <v>1714329.3800000001</v>
      </c>
      <c r="J55" s="27">
        <f t="shared" si="15"/>
        <v>85841.18999999994</v>
      </c>
      <c r="K55" s="20">
        <f>SUM(B55:J55)</f>
        <v>12042454.63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1685821.9400000002</v>
      </c>
      <c r="C61" s="10">
        <f t="shared" si="17"/>
        <v>1601863.67</v>
      </c>
      <c r="D61" s="10">
        <f t="shared" si="17"/>
        <v>1938828.05</v>
      </c>
      <c r="E61" s="10">
        <f t="shared" si="17"/>
        <v>1209444.06</v>
      </c>
      <c r="F61" s="10">
        <f t="shared" si="17"/>
        <v>1239035.85</v>
      </c>
      <c r="G61" s="10">
        <f t="shared" si="17"/>
        <v>1335340.91</v>
      </c>
      <c r="H61" s="10">
        <f t="shared" si="17"/>
        <v>1231949.58</v>
      </c>
      <c r="I61" s="10">
        <f>SUM(I62:I74)</f>
        <v>1714329.3800000001</v>
      </c>
      <c r="J61" s="10">
        <f t="shared" si="17"/>
        <v>85841.19</v>
      </c>
      <c r="K61" s="5">
        <f>SUM(K62:K74)</f>
        <v>12042454.63</v>
      </c>
      <c r="L61" s="9"/>
    </row>
    <row r="62" spans="1:12" ht="16.5" customHeight="1">
      <c r="A62" s="7" t="s">
        <v>56</v>
      </c>
      <c r="B62" s="8">
        <v>1476948.6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1476948.6</v>
      </c>
      <c r="L62"/>
    </row>
    <row r="63" spans="1:12" ht="16.5" customHeight="1">
      <c r="A63" s="7" t="s">
        <v>57</v>
      </c>
      <c r="B63" s="8">
        <v>208873.34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208873.34</v>
      </c>
      <c r="L63"/>
    </row>
    <row r="64" spans="1:12" ht="16.5" customHeight="1">
      <c r="A64" s="7" t="s">
        <v>4</v>
      </c>
      <c r="B64" s="6">
        <v>0</v>
      </c>
      <c r="C64" s="8">
        <v>1601863.67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1601863.67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1938828.05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1938828.05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1209444.06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1209444.06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1239035.85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1239035.85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1335340.91</v>
      </c>
      <c r="H68" s="6">
        <v>0</v>
      </c>
      <c r="I68" s="6">
        <v>0</v>
      </c>
      <c r="J68" s="6">
        <v>0</v>
      </c>
      <c r="K68" s="5">
        <f t="shared" si="18"/>
        <v>1335340.91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1231949.58</v>
      </c>
      <c r="I69" s="6">
        <v>0</v>
      </c>
      <c r="J69" s="6">
        <v>0</v>
      </c>
      <c r="K69" s="5">
        <f t="shared" si="18"/>
        <v>1231949.58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624358.76</v>
      </c>
      <c r="J71" s="6">
        <v>0</v>
      </c>
      <c r="K71" s="5">
        <f t="shared" si="18"/>
        <v>624358.76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1089970.62</v>
      </c>
      <c r="J72" s="6">
        <v>0</v>
      </c>
      <c r="K72" s="5">
        <f t="shared" si="18"/>
        <v>1089970.62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85841.19</v>
      </c>
      <c r="K73" s="5">
        <f t="shared" si="18"/>
        <v>85841.19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2023-11-28T21:37:40Z</dcterms:modified>
  <cp:category/>
  <cp:version/>
  <cp:contentType/>
  <cp:contentStatus/>
</cp:coreProperties>
</file>