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<sst xmlns="http://schemas.openxmlformats.org/spreadsheetml/2006/main" count="83" uniqueCount="82">
  <si>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</si>
  <si>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</si>
  <si>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</si>
  <si>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</si>
  <si>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</si>
  <si>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</si>
  <si>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</si>
  <si>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</si>
  <si>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</si>
  <si>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</si>
  <si>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</si>
  <si>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</si>
  <si>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</si>
  <si>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</si>
  <si>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</si>
  <si>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</si>
  <si>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</si>
  <si>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</si>
  <si>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</si>
  <si>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</si>
  <si>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</si>
  <si>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</si>
  <si>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</si>
  <si>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</si>
  <si>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</si>
  <si>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</si>
  <si>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</si>
  <si>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</si>
  <si>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</si>
  <si>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</si>
  <si>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</si>
  <si>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</si>
  <si>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</si>
  <si>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</si>
  <si>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</si>
  <si>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</si>
  <si>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</si>
  <si>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</si>
  <si>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</si>
  <si>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</si>
  <si>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</si>
  <si>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</si>
  <si>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</si>
  <si>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</si>
  <si>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</si>
  <si>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</si>
  <si>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</si>
  <si>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</si>
  <si>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</si>
  <si>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</si>
  <si>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</si>
  <si>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</si>
  <si>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</si>
  <si>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</si>
  <si>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</si>
  <si>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</si>
  <si>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</si>
  <si>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</si>
  <si>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</si>
  <si>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</si>
  <si>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</si>
  <si>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</si>
  <si>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</si>
  <si>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</si>
  <si>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</si>
  <si>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</si>
  <si>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</si>
  <si>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</si>
  <si>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</si>
  <si>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</si>
  <si>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</si>
  <si>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</si>
  <si>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</si>
  <si>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</si>
  <si>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</si>
  <si>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</si>
  <si>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</si>
  <si>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</si>
  <si>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</si>
  <si>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4. Remuneração Bruta do Operador (4.1 + 4.2 +....+ 4.9)</t>
  </si>
  <si>
    <t>OPERAÇÃO 19/11/23 - VENCIMENTO 27/11/23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</si>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</sst>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85350</v>
      </c>
      <c r="C7" s="46">
        <f aca="true" t="shared" si="0" ref="C7:J7">+C8+C11</f>
        <v>62497</v>
      </c>
      <c r="D7" s="46">
        <f t="shared" si="0"/>
        <v>86165</v>
      </c>
      <c r="E7" s="46">
        <f t="shared" si="0"/>
        <v>41522</v>
      </c>
      <c r="F7" s="46">
        <f t="shared" si="0"/>
        <v>69834</v>
      </c>
      <c r="G7" s="46">
        <f t="shared" si="0"/>
        <v>69035</v>
      </c>
      <c r="H7" s="46">
        <f t="shared" si="0"/>
        <v>80053</v>
      </c>
      <c r="I7" s="46">
        <f t="shared" si="0"/>
        <v>108465</v>
      </c>
      <c r="J7" s="46">
        <f t="shared" si="0"/>
        <v>26745</v>
      </c>
      <c r="K7" s="38">
        <f aca="true" t="shared" si="1" ref="K7:K13">SUM(B7:J7)</f>
        <v>629666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5221</v>
      </c>
      <c r="C8" s="44">
        <f t="shared" si="2"/>
        <v>5015</v>
      </c>
      <c r="D8" s="44">
        <f t="shared" si="2"/>
        <v>5655</v>
      </c>
      <c r="E8" s="44">
        <f t="shared" si="2"/>
        <v>3038</v>
      </c>
      <c r="F8" s="44">
        <f t="shared" si="2"/>
        <v>3962</v>
      </c>
      <c r="G8" s="44">
        <f t="shared" si="2"/>
        <v>2613</v>
      </c>
      <c r="H8" s="44">
        <f t="shared" si="2"/>
        <v>2179</v>
      </c>
      <c r="I8" s="44">
        <f t="shared" si="2"/>
        <v>5613</v>
      </c>
      <c r="J8" s="44">
        <f t="shared" si="2"/>
        <v>745</v>
      </c>
      <c r="K8" s="38">
        <f t="shared" si="1"/>
        <v>34041</v>
      </c>
      <c r="L8"/>
      <c r="M8"/>
      <c r="N8"/>
    </row>
    <row r="9" spans="1:14" ht="16.5" customHeight="1">
      <c r="A9" s="22" t="s">
        <v>32</v>
      </c>
      <c r="B9" s="44">
        <v>5211</v>
      </c>
      <c r="C9" s="44">
        <v>5015</v>
      </c>
      <c r="D9" s="44">
        <v>5655</v>
      </c>
      <c r="E9" s="44">
        <v>2984</v>
      </c>
      <c r="F9" s="44">
        <v>3954</v>
      </c>
      <c r="G9" s="44">
        <v>2610</v>
      </c>
      <c r="H9" s="44">
        <v>2179</v>
      </c>
      <c r="I9" s="44">
        <v>5574</v>
      </c>
      <c r="J9" s="44">
        <v>745</v>
      </c>
      <c r="K9" s="38">
        <f t="shared" si="1"/>
        <v>33927</v>
      </c>
      <c r="L9"/>
      <c r="M9"/>
      <c r="N9"/>
    </row>
    <row r="10" spans="1:14" ht="16.5" customHeight="1">
      <c r="A10" s="22" t="s">
        <v>31</v>
      </c>
      <c r="B10" s="44">
        <v>10</v>
      </c>
      <c r="C10" s="44">
        <v>0</v>
      </c>
      <c r="D10" s="44">
        <v>0</v>
      </c>
      <c r="E10" s="44">
        <v>54</v>
      </c>
      <c r="F10" s="44">
        <v>8</v>
      </c>
      <c r="G10" s="44">
        <v>3</v>
      </c>
      <c r="H10" s="44">
        <v>0</v>
      </c>
      <c r="I10" s="44">
        <v>39</v>
      </c>
      <c r="J10" s="44">
        <v>0</v>
      </c>
      <c r="K10" s="38">
        <f t="shared" si="1"/>
        <v>114</v>
      </c>
      <c r="L10"/>
      <c r="M10"/>
      <c r="N10"/>
    </row>
    <row r="11" spans="1:14" ht="16.5" customHeight="1">
      <c r="A11" s="43" t="s">
        <v>67</v>
      </c>
      <c r="B11" s="42">
        <v>80129</v>
      </c>
      <c r="C11" s="42">
        <v>57482</v>
      </c>
      <c r="D11" s="42">
        <v>80510</v>
      </c>
      <c r="E11" s="42">
        <v>38484</v>
      </c>
      <c r="F11" s="42">
        <v>65872</v>
      </c>
      <c r="G11" s="42">
        <v>66422</v>
      </c>
      <c r="H11" s="42">
        <v>77874</v>
      </c>
      <c r="I11" s="42">
        <v>102852</v>
      </c>
      <c r="J11" s="42">
        <v>26000</v>
      </c>
      <c r="K11" s="38">
        <f t="shared" si="1"/>
        <v>595625</v>
      </c>
      <c r="L11" s="59"/>
      <c r="M11" s="59"/>
      <c r="N11" s="59"/>
    </row>
    <row r="12" spans="1:14" ht="16.5" customHeight="1">
      <c r="A12" s="22" t="s">
        <v>78</v>
      </c>
      <c r="B12" s="42">
        <v>6511</v>
      </c>
      <c r="C12" s="42">
        <v>4969</v>
      </c>
      <c r="D12" s="42">
        <v>7713</v>
      </c>
      <c r="E12" s="42">
        <v>4412</v>
      </c>
      <c r="F12" s="42">
        <v>4917</v>
      </c>
      <c r="G12" s="42">
        <v>3888</v>
      </c>
      <c r="H12" s="42">
        <v>3951</v>
      </c>
      <c r="I12" s="42">
        <v>5611</v>
      </c>
      <c r="J12" s="42">
        <v>1019</v>
      </c>
      <c r="K12" s="38">
        <f t="shared" si="1"/>
        <v>42991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73618</v>
      </c>
      <c r="C13" s="42">
        <f>+C11-C12</f>
        <v>52513</v>
      </c>
      <c r="D13" s="42">
        <f>+D11-D12</f>
        <v>72797</v>
      </c>
      <c r="E13" s="42">
        <f aca="true" t="shared" si="3" ref="E13:J13">+E11-E12</f>
        <v>34072</v>
      </c>
      <c r="F13" s="42">
        <f t="shared" si="3"/>
        <v>60955</v>
      </c>
      <c r="G13" s="42">
        <f t="shared" si="3"/>
        <v>62534</v>
      </c>
      <c r="H13" s="42">
        <f t="shared" si="3"/>
        <v>73923</v>
      </c>
      <c r="I13" s="42">
        <f t="shared" si="3"/>
        <v>97241</v>
      </c>
      <c r="J13" s="42">
        <f t="shared" si="3"/>
        <v>24981</v>
      </c>
      <c r="K13" s="38">
        <f t="shared" si="1"/>
        <v>552634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1.055249828316487</v>
      </c>
      <c r="C18" s="39">
        <v>1.176314024897344</v>
      </c>
      <c r="D18" s="39">
        <v>1.11853401385</v>
      </c>
      <c r="E18" s="39">
        <v>1.302137802373487</v>
      </c>
      <c r="F18" s="39">
        <v>1.011896970984582</v>
      </c>
      <c r="G18" s="39">
        <v>1.128198749419669</v>
      </c>
      <c r="H18" s="39">
        <v>1.269253260862225</v>
      </c>
      <c r="I18" s="39">
        <v>1.099040535968595</v>
      </c>
      <c r="J18" s="39">
        <v>1.005533653232842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79</v>
      </c>
      <c r="B20" s="36">
        <f>SUM(B21:B30)</f>
        <v>433325.63</v>
      </c>
      <c r="C20" s="36">
        <f aca="true" t="shared" si="4" ref="C20:J20">SUM(C21:C30)</f>
        <v>396023.9699999999</v>
      </c>
      <c r="D20" s="36">
        <f t="shared" si="4"/>
        <v>570817.85</v>
      </c>
      <c r="E20" s="36">
        <f t="shared" si="4"/>
        <v>284529.86</v>
      </c>
      <c r="F20" s="36">
        <f t="shared" si="4"/>
        <v>380568.66000000003</v>
      </c>
      <c r="G20" s="36">
        <f t="shared" si="4"/>
        <v>420470.15</v>
      </c>
      <c r="H20" s="36">
        <f t="shared" si="4"/>
        <v>444432.20999999996</v>
      </c>
      <c r="I20" s="36">
        <f t="shared" si="4"/>
        <v>567097.76</v>
      </c>
      <c r="J20" s="36">
        <f t="shared" si="4"/>
        <v>138249.03</v>
      </c>
      <c r="K20" s="36">
        <f aca="true" t="shared" si="5" ref="K20:K29">SUM(B20:J20)</f>
        <v>3635515.1199999996</v>
      </c>
      <c r="L20"/>
      <c r="M20"/>
      <c r="N20"/>
    </row>
    <row r="21" spans="1:14" ht="16.5" customHeight="1">
      <c r="A21" s="35" t="s">
        <v>28</v>
      </c>
      <c r="B21" s="58">
        <f>ROUND((B15+B16)*B7,2)</f>
        <v>385346.72</v>
      </c>
      <c r="C21" s="58">
        <f>ROUND((C15+C16)*C7,2)</f>
        <v>309985.12</v>
      </c>
      <c r="D21" s="58">
        <f aca="true" t="shared" si="6" ref="D21:J21">ROUND((D15+D16)*D7,2)</f>
        <v>473778.25</v>
      </c>
      <c r="E21" s="58">
        <f t="shared" si="6"/>
        <v>198500.07</v>
      </c>
      <c r="F21" s="58">
        <f t="shared" si="6"/>
        <v>353297.19</v>
      </c>
      <c r="G21" s="58">
        <f t="shared" si="6"/>
        <v>352789.56</v>
      </c>
      <c r="H21" s="58">
        <f t="shared" si="6"/>
        <v>325735.66</v>
      </c>
      <c r="I21" s="58">
        <f t="shared" si="6"/>
        <v>445812.84</v>
      </c>
      <c r="J21" s="58">
        <f t="shared" si="6"/>
        <v>124385.65</v>
      </c>
      <c r="K21" s="30">
        <f t="shared" si="5"/>
        <v>2969631.0599999996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21290.34</v>
      </c>
      <c r="C22" s="30">
        <f t="shared" si="7"/>
        <v>54654.72</v>
      </c>
      <c r="D22" s="30">
        <f t="shared" si="7"/>
        <v>56158.84</v>
      </c>
      <c r="E22" s="30">
        <f t="shared" si="7"/>
        <v>59974.37</v>
      </c>
      <c r="F22" s="30">
        <f t="shared" si="7"/>
        <v>4203.17</v>
      </c>
      <c r="G22" s="30">
        <f t="shared" si="7"/>
        <v>45227.18</v>
      </c>
      <c r="H22" s="30">
        <f t="shared" si="7"/>
        <v>87705.39</v>
      </c>
      <c r="I22" s="30">
        <f t="shared" si="7"/>
        <v>44153.54</v>
      </c>
      <c r="J22" s="30">
        <f t="shared" si="7"/>
        <v>688.31</v>
      </c>
      <c r="K22" s="30">
        <f t="shared" si="5"/>
        <v>374055.86</v>
      </c>
      <c r="L22"/>
      <c r="M22"/>
      <c r="N22"/>
    </row>
    <row r="23" spans="1:14" ht="16.5" customHeight="1">
      <c r="A23" s="18" t="s">
        <v>26</v>
      </c>
      <c r="B23" s="30">
        <v>22353.21</v>
      </c>
      <c r="C23" s="30">
        <v>25448.23</v>
      </c>
      <c r="D23" s="30">
        <v>32387.34</v>
      </c>
      <c r="E23" s="30">
        <v>18960.29</v>
      </c>
      <c r="F23" s="30">
        <v>19308.64</v>
      </c>
      <c r="G23" s="30">
        <v>18490.95</v>
      </c>
      <c r="H23" s="30">
        <v>25124.19</v>
      </c>
      <c r="I23" s="30">
        <v>32823</v>
      </c>
      <c r="J23" s="30">
        <v>10499.49</v>
      </c>
      <c r="K23" s="30">
        <f t="shared" si="5"/>
        <v>205395.34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1212.72</v>
      </c>
      <c r="C26" s="30">
        <v>1108.61</v>
      </c>
      <c r="D26" s="30">
        <v>1598.21</v>
      </c>
      <c r="E26" s="30">
        <v>796.29</v>
      </c>
      <c r="F26" s="30">
        <v>1063.59</v>
      </c>
      <c r="G26" s="30">
        <v>1176.14</v>
      </c>
      <c r="H26" s="30">
        <v>1243.67</v>
      </c>
      <c r="I26" s="30">
        <v>1586.95</v>
      </c>
      <c r="J26" s="30">
        <v>385.48</v>
      </c>
      <c r="K26" s="30">
        <f t="shared" si="5"/>
        <v>10171.66</v>
      </c>
      <c r="L26" s="59"/>
      <c r="M26" s="59"/>
      <c r="N26" s="59"/>
    </row>
    <row r="27" spans="1:14" ht="16.5" customHeight="1">
      <c r="A27" s="18" t="s">
        <v>76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244.4</v>
      </c>
      <c r="G27" s="30">
        <v>249</v>
      </c>
      <c r="H27" s="30">
        <v>246.38</v>
      </c>
      <c r="I27" s="30">
        <v>317.99</v>
      </c>
      <c r="J27" s="30">
        <v>122.2</v>
      </c>
      <c r="K27" s="30">
        <f t="shared" si="5"/>
        <v>2446.67</v>
      </c>
      <c r="L27" s="59"/>
      <c r="M27" s="59"/>
      <c r="N27" s="59"/>
    </row>
    <row r="28" spans="1:14" ht="16.5" customHeight="1">
      <c r="A28" s="18" t="s">
        <v>77</v>
      </c>
      <c r="B28" s="30">
        <v>926.33</v>
      </c>
      <c r="C28" s="30">
        <v>855.8</v>
      </c>
      <c r="D28" s="30">
        <v>1037.51</v>
      </c>
      <c r="E28" s="30">
        <v>596.19</v>
      </c>
      <c r="F28" s="30">
        <v>622.62</v>
      </c>
      <c r="G28" s="30">
        <v>708.27</v>
      </c>
      <c r="H28" s="30">
        <v>718.82</v>
      </c>
      <c r="I28" s="30">
        <v>1020.18</v>
      </c>
      <c r="J28" s="30">
        <v>338.85</v>
      </c>
      <c r="K28" s="30">
        <f t="shared" si="5"/>
        <v>6824.570000000001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37725.16</v>
      </c>
      <c r="J29" s="30">
        <v>0</v>
      </c>
      <c r="K29" s="30">
        <f t="shared" si="5"/>
        <v>37725.16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-22928.4</v>
      </c>
      <c r="C32" s="30">
        <f t="shared" si="8"/>
        <v>-22066</v>
      </c>
      <c r="D32" s="30">
        <f t="shared" si="8"/>
        <v>-535056.04</v>
      </c>
      <c r="E32" s="30">
        <f t="shared" si="8"/>
        <v>-13129.6</v>
      </c>
      <c r="F32" s="30">
        <f t="shared" si="8"/>
        <v>-17397.6</v>
      </c>
      <c r="G32" s="30">
        <f t="shared" si="8"/>
        <v>-11484</v>
      </c>
      <c r="H32" s="30">
        <f t="shared" si="8"/>
        <v>-387587.6</v>
      </c>
      <c r="I32" s="30">
        <f t="shared" si="8"/>
        <v>-24525.6</v>
      </c>
      <c r="J32" s="30">
        <f t="shared" si="8"/>
        <v>-118276.26</v>
      </c>
      <c r="K32" s="30">
        <f aca="true" t="shared" si="9" ref="K32:K40">SUM(B32:J32)</f>
        <v>-1152451.0999999999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-22928.4</v>
      </c>
      <c r="C33" s="30">
        <f t="shared" si="10"/>
        <v>-22066</v>
      </c>
      <c r="D33" s="30">
        <f t="shared" si="10"/>
        <v>-24882</v>
      </c>
      <c r="E33" s="30">
        <f t="shared" si="10"/>
        <v>-13129.6</v>
      </c>
      <c r="F33" s="30">
        <f t="shared" si="10"/>
        <v>-17397.6</v>
      </c>
      <c r="G33" s="30">
        <f t="shared" si="10"/>
        <v>-11484</v>
      </c>
      <c r="H33" s="30">
        <f t="shared" si="10"/>
        <v>-9587.6</v>
      </c>
      <c r="I33" s="30">
        <f t="shared" si="10"/>
        <v>-24525.6</v>
      </c>
      <c r="J33" s="30">
        <f t="shared" si="10"/>
        <v>-3278</v>
      </c>
      <c r="K33" s="30">
        <f t="shared" si="9"/>
        <v>-149278.80000000002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-22928.4</v>
      </c>
      <c r="C34" s="30">
        <f t="shared" si="11"/>
        <v>-22066</v>
      </c>
      <c r="D34" s="30">
        <f t="shared" si="11"/>
        <v>-24882</v>
      </c>
      <c r="E34" s="30">
        <f t="shared" si="11"/>
        <v>-13129.6</v>
      </c>
      <c r="F34" s="30">
        <f t="shared" si="11"/>
        <v>-17397.6</v>
      </c>
      <c r="G34" s="30">
        <f t="shared" si="11"/>
        <v>-11484</v>
      </c>
      <c r="H34" s="30">
        <f t="shared" si="11"/>
        <v>-9587.6</v>
      </c>
      <c r="I34" s="30">
        <f t="shared" si="11"/>
        <v>-24525.6</v>
      </c>
      <c r="J34" s="30">
        <f t="shared" si="11"/>
        <v>-3278</v>
      </c>
      <c r="K34" s="30">
        <f t="shared" si="9"/>
        <v>-149278.80000000002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-510174.04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-378000</v>
      </c>
      <c r="I38" s="27">
        <f t="shared" si="12"/>
        <v>0</v>
      </c>
      <c r="J38" s="27">
        <f t="shared" si="12"/>
        <v>-114998.26</v>
      </c>
      <c r="K38" s="30">
        <f t="shared" si="9"/>
        <v>-1003172.3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-24174.04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-6998.26</v>
      </c>
      <c r="K39" s="30">
        <f t="shared" si="9"/>
        <v>-31172.300000000003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aca="true" t="shared" si="13" ref="K46:K53">SUM(B46:J46)</f>
        <v>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-486000</v>
      </c>
      <c r="E47" s="17">
        <v>0</v>
      </c>
      <c r="F47" s="17">
        <v>0</v>
      </c>
      <c r="G47" s="17">
        <v>0</v>
      </c>
      <c r="H47" s="17">
        <v>-378000</v>
      </c>
      <c r="I47" s="17">
        <v>0</v>
      </c>
      <c r="J47" s="17">
        <v>-108000</v>
      </c>
      <c r="K47" s="30">
        <f t="shared" si="13"/>
        <v>-972000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410397.23</v>
      </c>
      <c r="C55" s="27">
        <f t="shared" si="15"/>
        <v>373957.9699999999</v>
      </c>
      <c r="D55" s="27">
        <f t="shared" si="15"/>
        <v>35761.80999999994</v>
      </c>
      <c r="E55" s="27">
        <f t="shared" si="15"/>
        <v>271400.26</v>
      </c>
      <c r="F55" s="27">
        <f t="shared" si="15"/>
        <v>363171.06000000006</v>
      </c>
      <c r="G55" s="27">
        <f t="shared" si="15"/>
        <v>408986.15</v>
      </c>
      <c r="H55" s="27">
        <f t="shared" si="15"/>
        <v>56844.609999999986</v>
      </c>
      <c r="I55" s="27">
        <f t="shared" si="15"/>
        <v>542572.16</v>
      </c>
      <c r="J55" s="27">
        <f t="shared" si="15"/>
        <v>19972.770000000004</v>
      </c>
      <c r="K55" s="20">
        <f>SUM(B55:J55)</f>
        <v>2483064.02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410397.23</v>
      </c>
      <c r="C61" s="10">
        <f t="shared" si="17"/>
        <v>373957.97413531085</v>
      </c>
      <c r="D61" s="10">
        <f t="shared" si="17"/>
        <v>35761.80762363988</v>
      </c>
      <c r="E61" s="10">
        <f t="shared" si="17"/>
        <v>271400.2649061962</v>
      </c>
      <c r="F61" s="10">
        <f t="shared" si="17"/>
        <v>363171.05638848187</v>
      </c>
      <c r="G61" s="10">
        <f t="shared" si="17"/>
        <v>408986.15039337636</v>
      </c>
      <c r="H61" s="10">
        <f t="shared" si="17"/>
        <v>56844.60861384007</v>
      </c>
      <c r="I61" s="10">
        <f>SUM(I62:I74)</f>
        <v>542572.16</v>
      </c>
      <c r="J61" s="10">
        <f t="shared" si="17"/>
        <v>19972.767050156617</v>
      </c>
      <c r="K61" s="5">
        <f>SUM(K62:K74)</f>
        <v>2483064.0191110023</v>
      </c>
      <c r="L61" s="9"/>
    </row>
    <row r="62" spans="1:12" ht="16.5" customHeight="1">
      <c r="A62" s="7" t="s">
        <v>56</v>
      </c>
      <c r="B62" s="8">
        <v>359507.97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359507.97</v>
      </c>
      <c r="L62"/>
    </row>
    <row r="63" spans="1:12" ht="16.5" customHeight="1">
      <c r="A63" s="7" t="s">
        <v>57</v>
      </c>
      <c r="B63" s="8">
        <v>50889.26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50889.26</v>
      </c>
      <c r="L63"/>
    </row>
    <row r="64" spans="1:12" ht="16.5" customHeight="1">
      <c r="A64" s="7" t="s">
        <v>4</v>
      </c>
      <c r="B64" s="6">
        <v>0</v>
      </c>
      <c r="C64" s="8">
        <v>373957.97413531085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373957.97413531085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35761.80762363988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35761.80762363988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271400.2649061962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271400.2649061962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363171.05638848187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363171.05638848187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408986.15039337636</v>
      </c>
      <c r="H68" s="6">
        <v>0</v>
      </c>
      <c r="I68" s="6">
        <v>0</v>
      </c>
      <c r="J68" s="6">
        <v>0</v>
      </c>
      <c r="K68" s="5">
        <f t="shared" si="18"/>
        <v>408986.15039337636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56844.60861384007</v>
      </c>
      <c r="I69" s="6">
        <v>0</v>
      </c>
      <c r="J69" s="6">
        <v>0</v>
      </c>
      <c r="K69" s="5">
        <f t="shared" si="18"/>
        <v>56844.60861384007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211114.83</v>
      </c>
      <c r="J71" s="6">
        <v>0</v>
      </c>
      <c r="K71" s="5">
        <f t="shared" si="18"/>
        <v>211114.83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331457.33</v>
      </c>
      <c r="J72" s="6">
        <v>0</v>
      </c>
      <c r="K72" s="5">
        <f t="shared" si="18"/>
        <v>331457.33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19972.767050156617</v>
      </c>
      <c r="K73" s="5">
        <f t="shared" si="18"/>
        <v>19972.767050156617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2023-11-27T18:28:48Z</dcterms:modified>
  <cp:category/>
  <cp:version/>
  <cp:contentType/>
  <cp:contentStatus/>
</cp:coreProperties>
</file>