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<sst xmlns="http://schemas.openxmlformats.org/spreadsheetml/2006/main" count="83" uniqueCount="82">
  <si>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</si>
  <si>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</si>
  <si>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</si>
  <si>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</si>
  <si>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</si>
  <si>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</si>
  <si>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</si>
  <si>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</si>
  <si>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</si>
  <si>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</si>
  <si>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</si>
  <si>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</si>
  <si>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</si>
  <si>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</si>
  <si>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</si>
  <si>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</si>
  <si>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</si>
  <si>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</si>
  <si>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</si>
  <si>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</si>
  <si>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</si>
  <si>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</si>
  <si>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</si>
  <si>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</si>
  <si>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</si>
  <si>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</si>
  <si>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</si>
  <si>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</si>
  <si>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</si>
  <si>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</si>
  <si>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</si>
  <si>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</si>
  <si>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</si>
  <si>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</si>
  <si>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</si>
  <si>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</si>
  <si>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</si>
  <si>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</si>
  <si>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</si>
  <si>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</si>
  <si>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</si>
  <si>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</si>
  <si>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</si>
  <si>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</si>
  <si>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</si>
  <si>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</si>
  <si>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</si>
  <si>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</si>
  <si>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</si>
  <si>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</si>
  <si>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</si>
  <si>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</si>
  <si>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</si>
  <si>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</si>
  <si>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</si>
  <si>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</si>
  <si>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</si>
  <si>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</si>
  <si>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</si>
  <si>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</si>
  <si>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</si>
  <si>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</si>
  <si>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</si>
  <si>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</si>
  <si>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</si>
  <si>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</si>
  <si>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</si>
  <si>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</si>
  <si>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</si>
  <si>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</si>
  <si>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</si>
  <si>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</si>
  <si>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</si>
  <si>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</si>
  <si>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</si>
  <si>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</si>
  <si>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</si>
  <si>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</si>
  <si>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</si>
  <si>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</si>
  <si>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18/11/23 - VENCIMENTO 27/11/23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</si>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</sst>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177047</v>
      </c>
      <c r="C7" s="46">
        <f aca="true" t="shared" si="0" ref="C7:J7">+C8+C11</f>
        <v>145232</v>
      </c>
      <c r="D7" s="46">
        <f t="shared" si="0"/>
        <v>191519</v>
      </c>
      <c r="E7" s="46">
        <f t="shared" si="0"/>
        <v>93544</v>
      </c>
      <c r="F7" s="46">
        <f t="shared" si="0"/>
        <v>136272</v>
      </c>
      <c r="G7" s="46">
        <f t="shared" si="0"/>
        <v>148405</v>
      </c>
      <c r="H7" s="46">
        <f t="shared" si="0"/>
        <v>154870</v>
      </c>
      <c r="I7" s="46">
        <f t="shared" si="0"/>
        <v>200126</v>
      </c>
      <c r="J7" s="46">
        <f t="shared" si="0"/>
        <v>50990</v>
      </c>
      <c r="K7" s="38">
        <f aca="true" t="shared" si="1" ref="K7:K13">SUM(B7:J7)</f>
        <v>1298005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10403</v>
      </c>
      <c r="C8" s="44">
        <f t="shared" si="2"/>
        <v>11895</v>
      </c>
      <c r="D8" s="44">
        <f t="shared" si="2"/>
        <v>12068</v>
      </c>
      <c r="E8" s="44">
        <f t="shared" si="2"/>
        <v>7113</v>
      </c>
      <c r="F8" s="44">
        <f t="shared" si="2"/>
        <v>7662</v>
      </c>
      <c r="G8" s="44">
        <f t="shared" si="2"/>
        <v>5312</v>
      </c>
      <c r="H8" s="44">
        <f t="shared" si="2"/>
        <v>4106</v>
      </c>
      <c r="I8" s="44">
        <f t="shared" si="2"/>
        <v>10267</v>
      </c>
      <c r="J8" s="44">
        <f t="shared" si="2"/>
        <v>1490</v>
      </c>
      <c r="K8" s="38">
        <f t="shared" si="1"/>
        <v>70316</v>
      </c>
      <c r="L8"/>
      <c r="M8"/>
      <c r="N8"/>
    </row>
    <row r="9" spans="1:14" ht="16.5" customHeight="1">
      <c r="A9" s="22" t="s">
        <v>32</v>
      </c>
      <c r="B9" s="44">
        <v>10376</v>
      </c>
      <c r="C9" s="44">
        <v>11893</v>
      </c>
      <c r="D9" s="44">
        <v>12068</v>
      </c>
      <c r="E9" s="44">
        <v>6940</v>
      </c>
      <c r="F9" s="44">
        <v>7648</v>
      </c>
      <c r="G9" s="44">
        <v>5310</v>
      </c>
      <c r="H9" s="44">
        <v>4106</v>
      </c>
      <c r="I9" s="44">
        <v>10231</v>
      </c>
      <c r="J9" s="44">
        <v>1490</v>
      </c>
      <c r="K9" s="38">
        <f t="shared" si="1"/>
        <v>70062</v>
      </c>
      <c r="L9"/>
      <c r="M9"/>
      <c r="N9"/>
    </row>
    <row r="10" spans="1:14" ht="16.5" customHeight="1">
      <c r="A10" s="22" t="s">
        <v>31</v>
      </c>
      <c r="B10" s="44">
        <v>27</v>
      </c>
      <c r="C10" s="44">
        <v>2</v>
      </c>
      <c r="D10" s="44">
        <v>0</v>
      </c>
      <c r="E10" s="44">
        <v>173</v>
      </c>
      <c r="F10" s="44">
        <v>14</v>
      </c>
      <c r="G10" s="44">
        <v>2</v>
      </c>
      <c r="H10" s="44">
        <v>0</v>
      </c>
      <c r="I10" s="44">
        <v>36</v>
      </c>
      <c r="J10" s="44">
        <v>0</v>
      </c>
      <c r="K10" s="38">
        <f t="shared" si="1"/>
        <v>254</v>
      </c>
      <c r="L10"/>
      <c r="M10"/>
      <c r="N10"/>
    </row>
    <row r="11" spans="1:14" ht="16.5" customHeight="1">
      <c r="A11" s="43" t="s">
        <v>67</v>
      </c>
      <c r="B11" s="42">
        <v>166644</v>
      </c>
      <c r="C11" s="42">
        <v>133337</v>
      </c>
      <c r="D11" s="42">
        <v>179451</v>
      </c>
      <c r="E11" s="42">
        <v>86431</v>
      </c>
      <c r="F11" s="42">
        <v>128610</v>
      </c>
      <c r="G11" s="42">
        <v>143093</v>
      </c>
      <c r="H11" s="42">
        <v>150764</v>
      </c>
      <c r="I11" s="42">
        <v>189859</v>
      </c>
      <c r="J11" s="42">
        <v>49500</v>
      </c>
      <c r="K11" s="38">
        <f t="shared" si="1"/>
        <v>1227689</v>
      </c>
      <c r="L11" s="59"/>
      <c r="M11" s="59"/>
      <c r="N11" s="59"/>
    </row>
    <row r="12" spans="1:14" ht="16.5" customHeight="1">
      <c r="A12" s="22" t="s">
        <v>78</v>
      </c>
      <c r="B12" s="42">
        <v>12662</v>
      </c>
      <c r="C12" s="42">
        <v>10441</v>
      </c>
      <c r="D12" s="42">
        <v>14056</v>
      </c>
      <c r="E12" s="42">
        <v>8450</v>
      </c>
      <c r="F12" s="42">
        <v>8174</v>
      </c>
      <c r="G12" s="42">
        <v>8088</v>
      </c>
      <c r="H12" s="42">
        <v>7124</v>
      </c>
      <c r="I12" s="42">
        <v>9503</v>
      </c>
      <c r="J12" s="42">
        <v>2036</v>
      </c>
      <c r="K12" s="38">
        <f t="shared" si="1"/>
        <v>80534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153982</v>
      </c>
      <c r="C13" s="42">
        <f>+C11-C12</f>
        <v>122896</v>
      </c>
      <c r="D13" s="42">
        <f>+D11-D12</f>
        <v>165395</v>
      </c>
      <c r="E13" s="42">
        <f aca="true" t="shared" si="3" ref="E13:J13">+E11-E12</f>
        <v>77981</v>
      </c>
      <c r="F13" s="42">
        <f t="shared" si="3"/>
        <v>120436</v>
      </c>
      <c r="G13" s="42">
        <f t="shared" si="3"/>
        <v>135005</v>
      </c>
      <c r="H13" s="42">
        <f t="shared" si="3"/>
        <v>143640</v>
      </c>
      <c r="I13" s="42">
        <f t="shared" si="3"/>
        <v>180356</v>
      </c>
      <c r="J13" s="42">
        <f t="shared" si="3"/>
        <v>47464</v>
      </c>
      <c r="K13" s="38">
        <f t="shared" si="1"/>
        <v>1147155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1.108852618701345</v>
      </c>
      <c r="C18" s="39">
        <v>1.181372269260437</v>
      </c>
      <c r="D18" s="39">
        <v>1.144157695406346</v>
      </c>
      <c r="E18" s="39">
        <v>1.393606865417842</v>
      </c>
      <c r="F18" s="39">
        <v>1.031958136945465</v>
      </c>
      <c r="G18" s="39">
        <v>1.124293301880502</v>
      </c>
      <c r="H18" s="39">
        <v>1.274158790190976</v>
      </c>
      <c r="I18" s="39">
        <v>1.111419900762536</v>
      </c>
      <c r="J18" s="39">
        <v>1.020343237538772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920496.0800000001</v>
      </c>
      <c r="C20" s="36">
        <f aca="true" t="shared" si="4" ref="C20:J20">SUM(C21:C30)</f>
        <v>892432.88</v>
      </c>
      <c r="D20" s="36">
        <f t="shared" si="4"/>
        <v>1252837.92</v>
      </c>
      <c r="E20" s="36">
        <f t="shared" si="4"/>
        <v>655839.05</v>
      </c>
      <c r="F20" s="36">
        <f t="shared" si="4"/>
        <v>740232.8100000002</v>
      </c>
      <c r="G20" s="36">
        <f t="shared" si="4"/>
        <v>887050.2400000001</v>
      </c>
      <c r="H20" s="36">
        <f t="shared" si="4"/>
        <v>841310.46</v>
      </c>
      <c r="I20" s="36">
        <f t="shared" si="4"/>
        <v>998098.13</v>
      </c>
      <c r="J20" s="36">
        <f t="shared" si="4"/>
        <v>256666.68000000002</v>
      </c>
      <c r="K20" s="36">
        <f aca="true" t="shared" si="5" ref="K20:K29">SUM(B20:J20)</f>
        <v>7444964.25</v>
      </c>
      <c r="L20"/>
      <c r="M20"/>
      <c r="N20"/>
    </row>
    <row r="21" spans="1:14" ht="16.5" customHeight="1">
      <c r="A21" s="35" t="s">
        <v>28</v>
      </c>
      <c r="B21" s="58">
        <f>ROUND((B15+B16)*B7,2)</f>
        <v>799349.5</v>
      </c>
      <c r="C21" s="58">
        <f>ROUND((C15+C16)*C7,2)</f>
        <v>720350.72</v>
      </c>
      <c r="D21" s="58">
        <f aca="true" t="shared" si="6" ref="D21:J21">ROUND((D15+D16)*D7,2)</f>
        <v>1053067.22</v>
      </c>
      <c r="E21" s="58">
        <f t="shared" si="6"/>
        <v>447196.45</v>
      </c>
      <c r="F21" s="58">
        <f t="shared" si="6"/>
        <v>689413.68</v>
      </c>
      <c r="G21" s="58">
        <f t="shared" si="6"/>
        <v>758394.07</v>
      </c>
      <c r="H21" s="58">
        <f t="shared" si="6"/>
        <v>630166.03</v>
      </c>
      <c r="I21" s="58">
        <f t="shared" si="6"/>
        <v>822557.89</v>
      </c>
      <c r="J21" s="58">
        <f t="shared" si="6"/>
        <v>237144.29</v>
      </c>
      <c r="K21" s="30">
        <f t="shared" si="5"/>
        <v>6157639.850000001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87011.29</v>
      </c>
      <c r="C22" s="30">
        <f t="shared" si="7"/>
        <v>130651.64</v>
      </c>
      <c r="D22" s="30">
        <f t="shared" si="7"/>
        <v>151807.74</v>
      </c>
      <c r="E22" s="30">
        <f t="shared" si="7"/>
        <v>176019.59</v>
      </c>
      <c r="F22" s="30">
        <f t="shared" si="7"/>
        <v>22032.38</v>
      </c>
      <c r="G22" s="30">
        <f t="shared" si="7"/>
        <v>94263.3</v>
      </c>
      <c r="H22" s="30">
        <f t="shared" si="7"/>
        <v>172765.56</v>
      </c>
      <c r="I22" s="30">
        <f t="shared" si="7"/>
        <v>91649.32</v>
      </c>
      <c r="J22" s="30">
        <f t="shared" si="7"/>
        <v>4824.28</v>
      </c>
      <c r="K22" s="30">
        <f t="shared" si="5"/>
        <v>931025.1000000001</v>
      </c>
      <c r="L22"/>
      <c r="M22"/>
      <c r="N22"/>
    </row>
    <row r="23" spans="1:14" ht="16.5" customHeight="1">
      <c r="A23" s="18" t="s">
        <v>26</v>
      </c>
      <c r="B23" s="30">
        <v>29749.28</v>
      </c>
      <c r="C23" s="30">
        <v>35379.25</v>
      </c>
      <c r="D23" s="30">
        <v>39348.55</v>
      </c>
      <c r="E23" s="30">
        <v>25423.77</v>
      </c>
      <c r="F23" s="30">
        <v>25074.92</v>
      </c>
      <c r="G23" s="30">
        <v>30391.01</v>
      </c>
      <c r="H23" s="30">
        <v>32601.94</v>
      </c>
      <c r="I23" s="30">
        <v>39743.65</v>
      </c>
      <c r="J23" s="30">
        <v>12056.29</v>
      </c>
      <c r="K23" s="30">
        <f t="shared" si="5"/>
        <v>269768.66000000003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1263.37</v>
      </c>
      <c r="C26" s="30">
        <v>1223.98</v>
      </c>
      <c r="D26" s="30">
        <v>1719.2</v>
      </c>
      <c r="E26" s="30">
        <v>900.4</v>
      </c>
      <c r="F26" s="30">
        <v>1015.76</v>
      </c>
      <c r="G26" s="30">
        <v>1215.54</v>
      </c>
      <c r="H26" s="30">
        <v>1153.63</v>
      </c>
      <c r="I26" s="30">
        <v>1370.29</v>
      </c>
      <c r="J26" s="30">
        <v>351.72</v>
      </c>
      <c r="K26" s="30">
        <f t="shared" si="5"/>
        <v>10213.890000000001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37780.71</v>
      </c>
      <c r="J29" s="30">
        <v>0</v>
      </c>
      <c r="K29" s="30">
        <f t="shared" si="5"/>
        <v>37780.71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-45654.4</v>
      </c>
      <c r="C32" s="30">
        <f t="shared" si="8"/>
        <v>-52329.2</v>
      </c>
      <c r="D32" s="30">
        <f t="shared" si="8"/>
        <v>-1121273.24</v>
      </c>
      <c r="E32" s="30">
        <f t="shared" si="8"/>
        <v>-30536</v>
      </c>
      <c r="F32" s="30">
        <f t="shared" si="8"/>
        <v>-33651.2</v>
      </c>
      <c r="G32" s="30">
        <f t="shared" si="8"/>
        <v>-23364</v>
      </c>
      <c r="H32" s="30">
        <f t="shared" si="8"/>
        <v>-711066.4</v>
      </c>
      <c r="I32" s="30">
        <f t="shared" si="8"/>
        <v>-45016.4</v>
      </c>
      <c r="J32" s="30">
        <f t="shared" si="8"/>
        <v>-229554.26</v>
      </c>
      <c r="K32" s="30">
        <f aca="true" t="shared" si="9" ref="K32:K40">SUM(B32:J32)</f>
        <v>-2292445.0999999996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-45654.4</v>
      </c>
      <c r="C33" s="30">
        <f t="shared" si="10"/>
        <v>-52329.2</v>
      </c>
      <c r="D33" s="30">
        <f t="shared" si="10"/>
        <v>-53099.2</v>
      </c>
      <c r="E33" s="30">
        <f t="shared" si="10"/>
        <v>-30536</v>
      </c>
      <c r="F33" s="30">
        <f t="shared" si="10"/>
        <v>-33651.2</v>
      </c>
      <c r="G33" s="30">
        <f t="shared" si="10"/>
        <v>-23364</v>
      </c>
      <c r="H33" s="30">
        <f t="shared" si="10"/>
        <v>-18066.4</v>
      </c>
      <c r="I33" s="30">
        <f t="shared" si="10"/>
        <v>-45016.4</v>
      </c>
      <c r="J33" s="30">
        <f t="shared" si="10"/>
        <v>-6556</v>
      </c>
      <c r="K33" s="30">
        <f t="shared" si="9"/>
        <v>-308272.8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-45654.4</v>
      </c>
      <c r="C34" s="30">
        <f t="shared" si="11"/>
        <v>-52329.2</v>
      </c>
      <c r="D34" s="30">
        <f t="shared" si="11"/>
        <v>-53099.2</v>
      </c>
      <c r="E34" s="30">
        <f t="shared" si="11"/>
        <v>-30536</v>
      </c>
      <c r="F34" s="30">
        <f t="shared" si="11"/>
        <v>-33651.2</v>
      </c>
      <c r="G34" s="30">
        <f t="shared" si="11"/>
        <v>-23364</v>
      </c>
      <c r="H34" s="30">
        <f t="shared" si="11"/>
        <v>-18066.4</v>
      </c>
      <c r="I34" s="30">
        <f t="shared" si="11"/>
        <v>-45016.4</v>
      </c>
      <c r="J34" s="30">
        <f t="shared" si="11"/>
        <v>-6556</v>
      </c>
      <c r="K34" s="30">
        <f t="shared" si="9"/>
        <v>-308272.8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-1068174.04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-222998.26</v>
      </c>
      <c r="K38" s="30">
        <f t="shared" si="9"/>
        <v>-1984172.3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874841.68</v>
      </c>
      <c r="C55" s="27">
        <f t="shared" si="15"/>
        <v>840103.68</v>
      </c>
      <c r="D55" s="27">
        <f t="shared" si="15"/>
        <v>131564.67999999993</v>
      </c>
      <c r="E55" s="27">
        <f t="shared" si="15"/>
        <v>625303.05</v>
      </c>
      <c r="F55" s="27">
        <f t="shared" si="15"/>
        <v>706581.6100000002</v>
      </c>
      <c r="G55" s="27">
        <f t="shared" si="15"/>
        <v>863686.2400000001</v>
      </c>
      <c r="H55" s="27">
        <f t="shared" si="15"/>
        <v>130244.05999999994</v>
      </c>
      <c r="I55" s="27">
        <f t="shared" si="15"/>
        <v>953081.73</v>
      </c>
      <c r="J55" s="27">
        <f t="shared" si="15"/>
        <v>27112.420000000013</v>
      </c>
      <c r="K55" s="20">
        <f>SUM(B55:J55)</f>
        <v>5152519.15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874841.68</v>
      </c>
      <c r="C61" s="10">
        <f t="shared" si="17"/>
        <v>840103.684706254</v>
      </c>
      <c r="D61" s="10">
        <f t="shared" si="17"/>
        <v>131564.68353648507</v>
      </c>
      <c r="E61" s="10">
        <f t="shared" si="17"/>
        <v>625303.0529025081</v>
      </c>
      <c r="F61" s="10">
        <f t="shared" si="17"/>
        <v>706581.6067661729</v>
      </c>
      <c r="G61" s="10">
        <f t="shared" si="17"/>
        <v>863686.2430258405</v>
      </c>
      <c r="H61" s="10">
        <f t="shared" si="17"/>
        <v>130244.05634691985</v>
      </c>
      <c r="I61" s="10">
        <f>SUM(I62:I74)</f>
        <v>953081.73</v>
      </c>
      <c r="J61" s="10">
        <f t="shared" si="17"/>
        <v>27112.422613238916</v>
      </c>
      <c r="K61" s="5">
        <f>SUM(K62:K74)</f>
        <v>5152519.159897419</v>
      </c>
      <c r="L61" s="9"/>
    </row>
    <row r="62" spans="1:12" ht="16.5" customHeight="1">
      <c r="A62" s="7" t="s">
        <v>56</v>
      </c>
      <c r="B62" s="8">
        <v>766361.31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766361.31</v>
      </c>
      <c r="L62"/>
    </row>
    <row r="63" spans="1:12" ht="16.5" customHeight="1">
      <c r="A63" s="7" t="s">
        <v>57</v>
      </c>
      <c r="B63" s="8">
        <v>108480.37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108480.37</v>
      </c>
      <c r="L63"/>
    </row>
    <row r="64" spans="1:12" ht="16.5" customHeight="1">
      <c r="A64" s="7" t="s">
        <v>4</v>
      </c>
      <c r="B64" s="6">
        <v>0</v>
      </c>
      <c r="C64" s="8">
        <v>840103.684706254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840103.684706254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131564.68353648507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131564.68353648507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625303.0529025081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625303.0529025081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706581.6067661729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706581.6067661729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863686.2430258405</v>
      </c>
      <c r="H68" s="6">
        <v>0</v>
      </c>
      <c r="I68" s="6">
        <v>0</v>
      </c>
      <c r="J68" s="6">
        <v>0</v>
      </c>
      <c r="K68" s="5">
        <f t="shared" si="18"/>
        <v>863686.2430258405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130244.05634691985</v>
      </c>
      <c r="I69" s="6">
        <v>0</v>
      </c>
      <c r="J69" s="6">
        <v>0</v>
      </c>
      <c r="K69" s="5">
        <f t="shared" si="18"/>
        <v>130244.05634691985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364744.38</v>
      </c>
      <c r="J71" s="6">
        <v>0</v>
      </c>
      <c r="K71" s="5">
        <f t="shared" si="18"/>
        <v>364744.38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588337.35</v>
      </c>
      <c r="J72" s="6">
        <v>0</v>
      </c>
      <c r="K72" s="5">
        <f t="shared" si="18"/>
        <v>588337.35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27112.422613238916</v>
      </c>
      <c r="K73" s="5">
        <f t="shared" si="18"/>
        <v>27112.422613238916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2023-11-27T18:19:37Z</dcterms:modified>
  <cp:category/>
  <cp:version/>
  <cp:contentType/>
  <cp:contentStatus/>
</cp:coreProperties>
</file>