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<sst xmlns="http://schemas.openxmlformats.org/spreadsheetml/2006/main" count="83" uniqueCount="82">
  <si>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</si>
  <si>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</si>
  <si>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</si>
  <si>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</si>
  <si>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</si>
  <si>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</si>
  <si>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</si>
  <si>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</si>
  <si>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</si>
  <si>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</si>
  <si>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</si>
  <si>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</si>
  <si>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</si>
  <si>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</si>
  <si>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</si>
  <si>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</si>
  <si>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</si>
  <si>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</si>
  <si>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</si>
  <si>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</si>
  <si>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</si>
  <si>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</si>
  <si>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</si>
  <si>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</si>
  <si>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</si>
  <si>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</si>
  <si>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</si>
  <si>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</si>
  <si>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</si>
  <si>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</si>
  <si>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</si>
  <si>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</si>
  <si>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</si>
  <si>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</si>
  <si>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</si>
  <si>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</si>
  <si>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</si>
  <si>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</si>
  <si>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</si>
  <si>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</si>
  <si>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</si>
  <si>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</si>
  <si>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</si>
  <si>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</si>
  <si>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</si>
  <si>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</si>
  <si>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</si>
  <si>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</si>
  <si>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</si>
  <si>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</si>
  <si>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</si>
  <si>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</si>
  <si>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</si>
  <si>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</si>
  <si>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</si>
  <si>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</si>
  <si>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</si>
  <si>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</si>
  <si>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</si>
  <si>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</si>
  <si>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</si>
  <si>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</si>
  <si>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</si>
  <si>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</si>
  <si>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</si>
  <si>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</si>
  <si>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</si>
  <si>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</si>
  <si>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</si>
  <si>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</si>
  <si>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</si>
  <si>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</si>
  <si>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</si>
  <si>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</si>
  <si>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</si>
  <si>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</si>
  <si>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</si>
  <si>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</si>
  <si>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</si>
  <si>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</si>
  <si>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17/11/23 -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</si>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</sst>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342765</v>
      </c>
      <c r="C7" s="46">
        <f aca="true" t="shared" si="0" ref="C7:J7">+C8+C11</f>
        <v>276571</v>
      </c>
      <c r="D7" s="46">
        <f t="shared" si="0"/>
        <v>319776</v>
      </c>
      <c r="E7" s="46">
        <f t="shared" si="0"/>
        <v>184580</v>
      </c>
      <c r="F7" s="46">
        <f t="shared" si="0"/>
        <v>239115</v>
      </c>
      <c r="G7" s="46">
        <f t="shared" si="0"/>
        <v>239283</v>
      </c>
      <c r="H7" s="46">
        <f t="shared" si="0"/>
        <v>239128</v>
      </c>
      <c r="I7" s="46">
        <f t="shared" si="0"/>
        <v>367157</v>
      </c>
      <c r="J7" s="46">
        <f t="shared" si="0"/>
        <v>123826</v>
      </c>
      <c r="K7" s="38">
        <f aca="true" t="shared" si="1" ref="K7:K13">SUM(B7:J7)</f>
        <v>2332201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15947</v>
      </c>
      <c r="C8" s="44">
        <f t="shared" si="2"/>
        <v>16086</v>
      </c>
      <c r="D8" s="44">
        <f t="shared" si="2"/>
        <v>14638</v>
      </c>
      <c r="E8" s="44">
        <f t="shared" si="2"/>
        <v>10407</v>
      </c>
      <c r="F8" s="44">
        <f t="shared" si="2"/>
        <v>11340</v>
      </c>
      <c r="G8" s="44">
        <f t="shared" si="2"/>
        <v>6204</v>
      </c>
      <c r="H8" s="44">
        <f t="shared" si="2"/>
        <v>4795</v>
      </c>
      <c r="I8" s="44">
        <f t="shared" si="2"/>
        <v>15660</v>
      </c>
      <c r="J8" s="44">
        <f t="shared" si="2"/>
        <v>3403</v>
      </c>
      <c r="K8" s="38">
        <f t="shared" si="1"/>
        <v>98480</v>
      </c>
      <c r="L8"/>
      <c r="M8"/>
      <c r="N8"/>
    </row>
    <row r="9" spans="1:14" ht="16.5" customHeight="1">
      <c r="A9" s="22" t="s">
        <v>32</v>
      </c>
      <c r="B9" s="44">
        <v>15900</v>
      </c>
      <c r="C9" s="44">
        <v>16084</v>
      </c>
      <c r="D9" s="44">
        <v>14638</v>
      </c>
      <c r="E9" s="44">
        <v>10179</v>
      </c>
      <c r="F9" s="44">
        <v>11328</v>
      </c>
      <c r="G9" s="44">
        <v>6195</v>
      </c>
      <c r="H9" s="44">
        <v>4795</v>
      </c>
      <c r="I9" s="44">
        <v>15584</v>
      </c>
      <c r="J9" s="44">
        <v>3403</v>
      </c>
      <c r="K9" s="38">
        <f t="shared" si="1"/>
        <v>98106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2</v>
      </c>
      <c r="D10" s="44">
        <v>0</v>
      </c>
      <c r="E10" s="44">
        <v>228</v>
      </c>
      <c r="F10" s="44">
        <v>12</v>
      </c>
      <c r="G10" s="44">
        <v>9</v>
      </c>
      <c r="H10" s="44">
        <v>0</v>
      </c>
      <c r="I10" s="44">
        <v>76</v>
      </c>
      <c r="J10" s="44">
        <v>0</v>
      </c>
      <c r="K10" s="38">
        <f t="shared" si="1"/>
        <v>374</v>
      </c>
      <c r="L10"/>
      <c r="M10"/>
      <c r="N10"/>
    </row>
    <row r="11" spans="1:14" ht="16.5" customHeight="1">
      <c r="A11" s="43" t="s">
        <v>67</v>
      </c>
      <c r="B11" s="42">
        <v>326818</v>
      </c>
      <c r="C11" s="42">
        <v>260485</v>
      </c>
      <c r="D11" s="42">
        <v>305138</v>
      </c>
      <c r="E11" s="42">
        <v>174173</v>
      </c>
      <c r="F11" s="42">
        <v>227775</v>
      </c>
      <c r="G11" s="42">
        <v>233079</v>
      </c>
      <c r="H11" s="42">
        <v>234333</v>
      </c>
      <c r="I11" s="42">
        <v>351497</v>
      </c>
      <c r="J11" s="42">
        <v>120423</v>
      </c>
      <c r="K11" s="38">
        <f t="shared" si="1"/>
        <v>2233721</v>
      </c>
      <c r="L11" s="59"/>
      <c r="M11" s="59"/>
      <c r="N11" s="59"/>
    </row>
    <row r="12" spans="1:14" ht="16.5" customHeight="1">
      <c r="A12" s="22" t="s">
        <v>78</v>
      </c>
      <c r="B12" s="42">
        <v>21542</v>
      </c>
      <c r="C12" s="42">
        <v>18784</v>
      </c>
      <c r="D12" s="42">
        <v>22212</v>
      </c>
      <c r="E12" s="42">
        <v>15812</v>
      </c>
      <c r="F12" s="42">
        <v>13296</v>
      </c>
      <c r="G12" s="42">
        <v>12242</v>
      </c>
      <c r="H12" s="42">
        <v>11281</v>
      </c>
      <c r="I12" s="42">
        <v>17927</v>
      </c>
      <c r="J12" s="42">
        <v>5112</v>
      </c>
      <c r="K12" s="38">
        <f t="shared" si="1"/>
        <v>138208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305276</v>
      </c>
      <c r="C13" s="42">
        <f>+C11-C12</f>
        <v>241701</v>
      </c>
      <c r="D13" s="42">
        <f>+D11-D12</f>
        <v>282926</v>
      </c>
      <c r="E13" s="42">
        <f aca="true" t="shared" si="3" ref="E13:J13">+E11-E12</f>
        <v>158361</v>
      </c>
      <c r="F13" s="42">
        <f t="shared" si="3"/>
        <v>214479</v>
      </c>
      <c r="G13" s="42">
        <f t="shared" si="3"/>
        <v>220837</v>
      </c>
      <c r="H13" s="42">
        <f t="shared" si="3"/>
        <v>223052</v>
      </c>
      <c r="I13" s="42">
        <f t="shared" si="3"/>
        <v>333570</v>
      </c>
      <c r="J13" s="42">
        <f t="shared" si="3"/>
        <v>115311</v>
      </c>
      <c r="K13" s="38">
        <f t="shared" si="1"/>
        <v>2095513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1.123560106126201</v>
      </c>
      <c r="C18" s="39">
        <v>1.186031607979865</v>
      </c>
      <c r="D18" s="39">
        <v>1.151667824971451</v>
      </c>
      <c r="E18" s="39">
        <v>1.426857471177949</v>
      </c>
      <c r="F18" s="39">
        <v>1.025533249669067</v>
      </c>
      <c r="G18" s="39">
        <v>1.116101705979114</v>
      </c>
      <c r="H18" s="39">
        <v>1.248775268641495</v>
      </c>
      <c r="I18" s="39">
        <v>1.103770817823928</v>
      </c>
      <c r="J18" s="39">
        <v>1.052624607555858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1803715.06</v>
      </c>
      <c r="C20" s="36">
        <f aca="true" t="shared" si="4" ref="C20:J20">SUM(C21:C30)</f>
        <v>1685451.2999999998</v>
      </c>
      <c r="D20" s="36">
        <f t="shared" si="4"/>
        <v>2091949.98</v>
      </c>
      <c r="E20" s="36">
        <f t="shared" si="4"/>
        <v>1308750.92</v>
      </c>
      <c r="F20" s="36">
        <f t="shared" si="4"/>
        <v>1282477.2999999998</v>
      </c>
      <c r="G20" s="36">
        <f t="shared" si="4"/>
        <v>1409739.6</v>
      </c>
      <c r="H20" s="36">
        <f t="shared" si="4"/>
        <v>1263274.3399999999</v>
      </c>
      <c r="I20" s="36">
        <f t="shared" si="4"/>
        <v>1779575.04</v>
      </c>
      <c r="J20" s="36">
        <f t="shared" si="4"/>
        <v>628904.6199999999</v>
      </c>
      <c r="K20" s="36">
        <f aca="true" t="shared" si="5" ref="K20:K29">SUM(B20:J20)</f>
        <v>13253838.159999998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1547549.7</v>
      </c>
      <c r="C21" s="58">
        <f>ROUND((C15+C16)*C7,2)</f>
        <v>1371792.16</v>
      </c>
      <c r="D21" s="58">
        <f aca="true" t="shared" si="6" ref="D21:J21">ROUND((D15+D16)*D7,2)</f>
        <v>1758288.34</v>
      </c>
      <c r="E21" s="58">
        <f t="shared" si="6"/>
        <v>882403.15</v>
      </c>
      <c r="F21" s="58">
        <f t="shared" si="6"/>
        <v>1209706.7</v>
      </c>
      <c r="G21" s="58">
        <f t="shared" si="6"/>
        <v>1222807.91</v>
      </c>
      <c r="H21" s="58">
        <f t="shared" si="6"/>
        <v>973011.83</v>
      </c>
      <c r="I21" s="58">
        <f t="shared" si="6"/>
        <v>1509088.7</v>
      </c>
      <c r="J21" s="58">
        <f t="shared" si="6"/>
        <v>575889.96</v>
      </c>
      <c r="K21" s="30">
        <f t="shared" si="5"/>
        <v>11050538.45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191215.41</v>
      </c>
      <c r="C22" s="30">
        <f t="shared" si="7"/>
        <v>255196.7</v>
      </c>
      <c r="D22" s="30">
        <f t="shared" si="7"/>
        <v>266675.77</v>
      </c>
      <c r="E22" s="30">
        <f t="shared" si="7"/>
        <v>376660.38</v>
      </c>
      <c r="F22" s="30">
        <f t="shared" si="7"/>
        <v>30887.74</v>
      </c>
      <c r="G22" s="30">
        <f t="shared" si="7"/>
        <v>141970.08</v>
      </c>
      <c r="H22" s="30">
        <f t="shared" si="7"/>
        <v>242061.28</v>
      </c>
      <c r="I22" s="30">
        <f t="shared" si="7"/>
        <v>156599.37</v>
      </c>
      <c r="J22" s="30">
        <f t="shared" si="7"/>
        <v>30305.98</v>
      </c>
      <c r="K22" s="30">
        <f t="shared" si="5"/>
        <v>1691572.71</v>
      </c>
      <c r="L22"/>
      <c r="M22"/>
      <c r="N22"/>
    </row>
    <row r="23" spans="1:14" ht="16.5" customHeight="1">
      <c r="A23" s="18" t="s">
        <v>26</v>
      </c>
      <c r="B23" s="30">
        <v>60392.3</v>
      </c>
      <c r="C23" s="30">
        <v>52292.99</v>
      </c>
      <c r="D23" s="30">
        <v>58424.92</v>
      </c>
      <c r="E23" s="30">
        <v>42347.47</v>
      </c>
      <c r="F23" s="30">
        <v>38165.4</v>
      </c>
      <c r="G23" s="30">
        <v>41052.61</v>
      </c>
      <c r="H23" s="30">
        <v>42573.42</v>
      </c>
      <c r="I23" s="30">
        <v>69568.35</v>
      </c>
      <c r="J23" s="30">
        <v>19917.73</v>
      </c>
      <c r="K23" s="30">
        <f t="shared" si="5"/>
        <v>424735.18999999994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1435.01</v>
      </c>
      <c r="C26" s="30">
        <v>1342.16</v>
      </c>
      <c r="D26" s="30">
        <v>1665.74</v>
      </c>
      <c r="E26" s="30">
        <v>1041.08</v>
      </c>
      <c r="F26" s="30">
        <v>1021.39</v>
      </c>
      <c r="G26" s="30">
        <v>1122.68</v>
      </c>
      <c r="H26" s="30">
        <v>1004.51</v>
      </c>
      <c r="I26" s="30">
        <v>1415.31</v>
      </c>
      <c r="J26" s="30">
        <v>500.85</v>
      </c>
      <c r="K26" s="30">
        <f t="shared" si="5"/>
        <v>10548.73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37907.04</v>
      </c>
      <c r="J29" s="30">
        <v>0</v>
      </c>
      <c r="K29" s="30">
        <f t="shared" si="5"/>
        <v>37907.04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-188474.02000000002</v>
      </c>
      <c r="C32" s="30">
        <f t="shared" si="8"/>
        <v>-132686.07</v>
      </c>
      <c r="D32" s="30">
        <f t="shared" si="8"/>
        <v>-185974.39</v>
      </c>
      <c r="E32" s="30">
        <f t="shared" si="8"/>
        <v>-133691.75</v>
      </c>
      <c r="F32" s="30">
        <f t="shared" si="8"/>
        <v>-124721.24</v>
      </c>
      <c r="G32" s="30">
        <f t="shared" si="8"/>
        <v>-111777.35</v>
      </c>
      <c r="H32" s="30">
        <f t="shared" si="8"/>
        <v>-87909.07</v>
      </c>
      <c r="I32" s="30">
        <f t="shared" si="8"/>
        <v>-167490.22</v>
      </c>
      <c r="J32" s="30">
        <f t="shared" si="8"/>
        <v>-564824.53</v>
      </c>
      <c r="K32" s="30">
        <f aca="true" t="shared" si="9" ref="K32:K40">SUM(B32:J32)</f>
        <v>-1697548.64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-111604.1</v>
      </c>
      <c r="C33" s="30">
        <f t="shared" si="10"/>
        <v>-75384.8</v>
      </c>
      <c r="D33" s="30">
        <f t="shared" si="10"/>
        <v>-76550.34999999999</v>
      </c>
      <c r="E33" s="30">
        <f t="shared" si="10"/>
        <v>-86191.75</v>
      </c>
      <c r="F33" s="30">
        <f t="shared" si="10"/>
        <v>-49843.2</v>
      </c>
      <c r="G33" s="30">
        <f t="shared" si="10"/>
        <v>-53527.35</v>
      </c>
      <c r="H33" s="30">
        <f t="shared" si="10"/>
        <v>-30659.07</v>
      </c>
      <c r="I33" s="30">
        <f t="shared" si="10"/>
        <v>-83490.22</v>
      </c>
      <c r="J33" s="30">
        <f t="shared" si="10"/>
        <v>-19576.27</v>
      </c>
      <c r="K33" s="30">
        <f t="shared" si="9"/>
        <v>-586827.11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-69960</v>
      </c>
      <c r="C34" s="30">
        <f t="shared" si="11"/>
        <v>-70769.6</v>
      </c>
      <c r="D34" s="30">
        <f t="shared" si="11"/>
        <v>-64407.2</v>
      </c>
      <c r="E34" s="30">
        <f t="shared" si="11"/>
        <v>-44787.6</v>
      </c>
      <c r="F34" s="30">
        <f t="shared" si="11"/>
        <v>-49843.2</v>
      </c>
      <c r="G34" s="30">
        <f t="shared" si="11"/>
        <v>-27258</v>
      </c>
      <c r="H34" s="30">
        <f t="shared" si="11"/>
        <v>-21098</v>
      </c>
      <c r="I34" s="30">
        <f t="shared" si="11"/>
        <v>-68569.6</v>
      </c>
      <c r="J34" s="30">
        <f t="shared" si="11"/>
        <v>-14973.2</v>
      </c>
      <c r="K34" s="30">
        <f t="shared" si="9"/>
        <v>-431666.39999999997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-41644.1</v>
      </c>
      <c r="C37" s="30">
        <v>-4615.2</v>
      </c>
      <c r="D37" s="30">
        <v>-12143.15</v>
      </c>
      <c r="E37" s="30">
        <v>-41404.15</v>
      </c>
      <c r="F37" s="26">
        <v>0</v>
      </c>
      <c r="G37" s="30">
        <v>-26269.35</v>
      </c>
      <c r="H37" s="30">
        <v>-9561.07</v>
      </c>
      <c r="I37" s="30">
        <v>-14920.62</v>
      </c>
      <c r="J37" s="30">
        <v>-4603.07</v>
      </c>
      <c r="K37" s="30">
        <f t="shared" si="9"/>
        <v>-155160.71000000002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-76869.92</v>
      </c>
      <c r="C38" s="27">
        <f t="shared" si="12"/>
        <v>-57301.27</v>
      </c>
      <c r="D38" s="27">
        <f t="shared" si="12"/>
        <v>-109424.04000000004</v>
      </c>
      <c r="E38" s="27">
        <f t="shared" si="12"/>
        <v>-47500</v>
      </c>
      <c r="F38" s="27">
        <f t="shared" si="12"/>
        <v>-74878.04000000001</v>
      </c>
      <c r="G38" s="27">
        <f t="shared" si="12"/>
        <v>-58250</v>
      </c>
      <c r="H38" s="27">
        <f t="shared" si="12"/>
        <v>-57250</v>
      </c>
      <c r="I38" s="27">
        <f t="shared" si="12"/>
        <v>-84000</v>
      </c>
      <c r="J38" s="27">
        <f t="shared" si="12"/>
        <v>-545248.26</v>
      </c>
      <c r="K38" s="30">
        <f t="shared" si="9"/>
        <v>-1110721.53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-9619.92</v>
      </c>
      <c r="C40" s="27">
        <v>-551.27</v>
      </c>
      <c r="D40" s="27">
        <v>0</v>
      </c>
      <c r="E40" s="27">
        <v>0</v>
      </c>
      <c r="F40" s="27">
        <v>-12128.04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-22299.230000000003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-67250</v>
      </c>
      <c r="C47" s="17">
        <v>-56750</v>
      </c>
      <c r="D47" s="17">
        <v>-1786250</v>
      </c>
      <c r="E47" s="17">
        <v>-47500</v>
      </c>
      <c r="F47" s="17">
        <v>-62750</v>
      </c>
      <c r="G47" s="17">
        <v>-58250</v>
      </c>
      <c r="H47" s="17">
        <v>-1155250</v>
      </c>
      <c r="I47" s="17">
        <v>-84000</v>
      </c>
      <c r="J47" s="17">
        <v>-538250</v>
      </c>
      <c r="K47" s="30">
        <f t="shared" si="13"/>
        <v>-3856250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1615241.04</v>
      </c>
      <c r="C55" s="27">
        <f t="shared" si="15"/>
        <v>1552765.2299999997</v>
      </c>
      <c r="D55" s="27">
        <f t="shared" si="15"/>
        <v>1905975.5899999999</v>
      </c>
      <c r="E55" s="27">
        <f t="shared" si="15"/>
        <v>1175059.17</v>
      </c>
      <c r="F55" s="27">
        <f t="shared" si="15"/>
        <v>1157756.0599999998</v>
      </c>
      <c r="G55" s="27">
        <f t="shared" si="15"/>
        <v>1297962.25</v>
      </c>
      <c r="H55" s="27">
        <f t="shared" si="15"/>
        <v>1175365.2699999998</v>
      </c>
      <c r="I55" s="27">
        <f t="shared" si="15"/>
        <v>1612084.82</v>
      </c>
      <c r="J55" s="27">
        <f t="shared" si="15"/>
        <v>64080.08999999985</v>
      </c>
      <c r="K55" s="20">
        <f>SUM(B55:J55)</f>
        <v>11556289.52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1615241.03</v>
      </c>
      <c r="C61" s="10">
        <f t="shared" si="17"/>
        <v>1552765.2312294138</v>
      </c>
      <c r="D61" s="10">
        <f t="shared" si="17"/>
        <v>1905975.5880748322</v>
      </c>
      <c r="E61" s="10">
        <f t="shared" si="17"/>
        <v>1175059.167099674</v>
      </c>
      <c r="F61" s="10">
        <f t="shared" si="17"/>
        <v>1157756.0631138922</v>
      </c>
      <c r="G61" s="10">
        <f t="shared" si="17"/>
        <v>1297962.254339014</v>
      </c>
      <c r="H61" s="10">
        <f t="shared" si="17"/>
        <v>1175365.2693592282</v>
      </c>
      <c r="I61" s="10">
        <f>SUM(I62:I74)</f>
        <v>1612084.81</v>
      </c>
      <c r="J61" s="10">
        <f t="shared" si="17"/>
        <v>64080.09310819069</v>
      </c>
      <c r="K61" s="5">
        <f>SUM(K62:K74)</f>
        <v>11556289.506324245</v>
      </c>
      <c r="L61" s="9"/>
    </row>
    <row r="62" spans="1:12" ht="16.5" customHeight="1">
      <c r="A62" s="7" t="s">
        <v>56</v>
      </c>
      <c r="B62" s="8">
        <v>1414789.62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1414789.62</v>
      </c>
      <c r="L62"/>
    </row>
    <row r="63" spans="1:12" ht="16.5" customHeight="1">
      <c r="A63" s="7" t="s">
        <v>57</v>
      </c>
      <c r="B63" s="8">
        <v>200451.41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200451.41</v>
      </c>
      <c r="L63"/>
    </row>
    <row r="64" spans="1:12" ht="16.5" customHeight="1">
      <c r="A64" s="7" t="s">
        <v>4</v>
      </c>
      <c r="B64" s="6">
        <v>0</v>
      </c>
      <c r="C64" s="8">
        <v>1552765.2312294138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1552765.2312294138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1905975.5880748322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1905975.5880748322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1175059.167099674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1175059.167099674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1157756.0631138922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1157756.0631138922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1297962.254339014</v>
      </c>
      <c r="H68" s="6">
        <v>0</v>
      </c>
      <c r="I68" s="6">
        <v>0</v>
      </c>
      <c r="J68" s="6">
        <v>0</v>
      </c>
      <c r="K68" s="5">
        <f t="shared" si="18"/>
        <v>1297962.254339014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1175365.2693592282</v>
      </c>
      <c r="I69" s="6">
        <v>0</v>
      </c>
      <c r="J69" s="6">
        <v>0</v>
      </c>
      <c r="K69" s="5">
        <f t="shared" si="18"/>
        <v>1175365.2693592282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586798.87</v>
      </c>
      <c r="J71" s="6">
        <v>0</v>
      </c>
      <c r="K71" s="5">
        <f t="shared" si="18"/>
        <v>586798.87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1025285.94</v>
      </c>
      <c r="J72" s="6">
        <v>0</v>
      </c>
      <c r="K72" s="5">
        <f t="shared" si="18"/>
        <v>1025285.94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64080.09310819069</v>
      </c>
      <c r="K73" s="5">
        <f t="shared" si="18"/>
        <v>64080.09310819069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2023-11-27T18:18:12Z</dcterms:modified>
  <cp:category/>
  <cp:version/>
  <cp:contentType/>
  <cp:contentStatus/>
</cp:coreProperties>
</file>