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<sst xmlns="http://schemas.openxmlformats.org/spreadsheetml/2006/main" count="83" uniqueCount="82">
  <si>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</si>
  <si>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</si>
  <si>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</si>
  <si>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</si>
  <si>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</si>
  <si>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</si>
  <si>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</si>
  <si>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</si>
  <si>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</si>
  <si>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</si>
  <si>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</si>
  <si>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</si>
  <si>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</si>
  <si>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</si>
  <si>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</si>
  <si>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</si>
  <si>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</si>
  <si>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</si>
  <si>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</si>
  <si>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</si>
  <si>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</si>
  <si>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</si>
  <si>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</si>
  <si>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</si>
  <si>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</si>
  <si>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</si>
  <si>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</si>
  <si>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</si>
  <si>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</si>
  <si>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</si>
  <si>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</si>
  <si>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</si>
  <si>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</si>
  <si>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</si>
  <si>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</si>
  <si>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</si>
  <si>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</si>
  <si>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</si>
  <si>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</si>
  <si>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</si>
  <si>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</si>
  <si>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</si>
  <si>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</si>
  <si>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</si>
  <si>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</si>
  <si>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</si>
  <si>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</si>
  <si>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</si>
  <si>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</si>
  <si>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</si>
  <si>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</si>
  <si>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</si>
  <si>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</si>
  <si>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</si>
  <si>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</si>
  <si>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</si>
  <si>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</si>
  <si>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</si>
  <si>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</si>
  <si>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</si>
  <si>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</si>
  <si>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</si>
  <si>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</si>
  <si>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</si>
  <si>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</si>
  <si>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</si>
  <si>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</si>
  <si>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</si>
  <si>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</si>
  <si>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</si>
  <si>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</si>
  <si>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</si>
  <si>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</si>
  <si>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</si>
  <si>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</si>
  <si>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</si>
  <si>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</si>
  <si>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</si>
  <si>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</si>
  <si>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</si>
  <si>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16/11/23 - VENCIMENTO 24/11/23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</si>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</sst>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347470</v>
      </c>
      <c r="C7" s="46">
        <f aca="true" t="shared" si="0" ref="C7:J7">+C8+C11</f>
        <v>286431</v>
      </c>
      <c r="D7" s="46">
        <f t="shared" si="0"/>
        <v>329150</v>
      </c>
      <c r="E7" s="46">
        <f t="shared" si="0"/>
        <v>190560</v>
      </c>
      <c r="F7" s="46">
        <f t="shared" si="0"/>
        <v>241119</v>
      </c>
      <c r="G7" s="46">
        <f t="shared" si="0"/>
        <v>234912</v>
      </c>
      <c r="H7" s="46">
        <f t="shared" si="0"/>
        <v>240360</v>
      </c>
      <c r="I7" s="46">
        <f t="shared" si="0"/>
        <v>373228</v>
      </c>
      <c r="J7" s="46">
        <f t="shared" si="0"/>
        <v>123629</v>
      </c>
      <c r="K7" s="38">
        <f aca="true" t="shared" si="1" ref="K7:K13">SUM(B7:J7)</f>
        <v>2366859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15675</v>
      </c>
      <c r="C8" s="44">
        <f t="shared" si="2"/>
        <v>16104</v>
      </c>
      <c r="D8" s="44">
        <f t="shared" si="2"/>
        <v>14237</v>
      </c>
      <c r="E8" s="44">
        <f t="shared" si="2"/>
        <v>10498</v>
      </c>
      <c r="F8" s="44">
        <f t="shared" si="2"/>
        <v>11214</v>
      </c>
      <c r="G8" s="44">
        <f t="shared" si="2"/>
        <v>6073</v>
      </c>
      <c r="H8" s="44">
        <f t="shared" si="2"/>
        <v>4493</v>
      </c>
      <c r="I8" s="44">
        <f t="shared" si="2"/>
        <v>15448</v>
      </c>
      <c r="J8" s="44">
        <f t="shared" si="2"/>
        <v>3470</v>
      </c>
      <c r="K8" s="38">
        <f t="shared" si="1"/>
        <v>97212</v>
      </c>
      <c r="L8"/>
      <c r="M8"/>
      <c r="N8"/>
    </row>
    <row r="9" spans="1:14" ht="16.5" customHeight="1">
      <c r="A9" s="22" t="s">
        <v>32</v>
      </c>
      <c r="B9" s="44">
        <v>15620</v>
      </c>
      <c r="C9" s="44">
        <v>16099</v>
      </c>
      <c r="D9" s="44">
        <v>14237</v>
      </c>
      <c r="E9" s="44">
        <v>10275</v>
      </c>
      <c r="F9" s="44">
        <v>11201</v>
      </c>
      <c r="G9" s="44">
        <v>6070</v>
      </c>
      <c r="H9" s="44">
        <v>4493</v>
      </c>
      <c r="I9" s="44">
        <v>15368</v>
      </c>
      <c r="J9" s="44">
        <v>3470</v>
      </c>
      <c r="K9" s="38">
        <f t="shared" si="1"/>
        <v>96833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5</v>
      </c>
      <c r="D10" s="44">
        <v>0</v>
      </c>
      <c r="E10" s="44">
        <v>223</v>
      </c>
      <c r="F10" s="44">
        <v>13</v>
      </c>
      <c r="G10" s="44">
        <v>3</v>
      </c>
      <c r="H10" s="44">
        <v>0</v>
      </c>
      <c r="I10" s="44">
        <v>80</v>
      </c>
      <c r="J10" s="44">
        <v>0</v>
      </c>
      <c r="K10" s="38">
        <f t="shared" si="1"/>
        <v>379</v>
      </c>
      <c r="L10"/>
      <c r="M10"/>
      <c r="N10"/>
    </row>
    <row r="11" spans="1:14" ht="16.5" customHeight="1">
      <c r="A11" s="43" t="s">
        <v>67</v>
      </c>
      <c r="B11" s="42">
        <v>331795</v>
      </c>
      <c r="C11" s="42">
        <v>270327</v>
      </c>
      <c r="D11" s="42">
        <v>314913</v>
      </c>
      <c r="E11" s="42">
        <v>180062</v>
      </c>
      <c r="F11" s="42">
        <v>229905</v>
      </c>
      <c r="G11" s="42">
        <v>228839</v>
      </c>
      <c r="H11" s="42">
        <v>235867</v>
      </c>
      <c r="I11" s="42">
        <v>357780</v>
      </c>
      <c r="J11" s="42">
        <v>120159</v>
      </c>
      <c r="K11" s="38">
        <f t="shared" si="1"/>
        <v>2269647</v>
      </c>
      <c r="L11" s="59"/>
      <c r="M11" s="59"/>
      <c r="N11" s="59"/>
    </row>
    <row r="12" spans="1:14" ht="16.5" customHeight="1">
      <c r="A12" s="22" t="s">
        <v>78</v>
      </c>
      <c r="B12" s="42">
        <v>22433</v>
      </c>
      <c r="C12" s="42">
        <v>19621</v>
      </c>
      <c r="D12" s="42">
        <v>23373</v>
      </c>
      <c r="E12" s="42">
        <v>16662</v>
      </c>
      <c r="F12" s="42">
        <v>13761</v>
      </c>
      <c r="G12" s="42">
        <v>12689</v>
      </c>
      <c r="H12" s="42">
        <v>11853</v>
      </c>
      <c r="I12" s="42">
        <v>18465</v>
      </c>
      <c r="J12" s="42">
        <v>5340</v>
      </c>
      <c r="K12" s="38">
        <f t="shared" si="1"/>
        <v>144197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309362</v>
      </c>
      <c r="C13" s="42">
        <f>+C11-C12</f>
        <v>250706</v>
      </c>
      <c r="D13" s="42">
        <f>+D11-D12</f>
        <v>291540</v>
      </c>
      <c r="E13" s="42">
        <f aca="true" t="shared" si="3" ref="E13:J13">+E11-E12</f>
        <v>163400</v>
      </c>
      <c r="F13" s="42">
        <f t="shared" si="3"/>
        <v>216144</v>
      </c>
      <c r="G13" s="42">
        <f t="shared" si="3"/>
        <v>216150</v>
      </c>
      <c r="H13" s="42">
        <f t="shared" si="3"/>
        <v>224014</v>
      </c>
      <c r="I13" s="42">
        <f t="shared" si="3"/>
        <v>339315</v>
      </c>
      <c r="J13" s="42">
        <f t="shared" si="3"/>
        <v>114819</v>
      </c>
      <c r="K13" s="38">
        <f t="shared" si="1"/>
        <v>2125450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1.128714953226726</v>
      </c>
      <c r="C18" s="39">
        <v>1.175644320751704</v>
      </c>
      <c r="D18" s="39">
        <v>1.137671467037579</v>
      </c>
      <c r="E18" s="39">
        <v>1.402771506643631</v>
      </c>
      <c r="F18" s="39">
        <v>1.044487166277615</v>
      </c>
      <c r="G18" s="39">
        <v>1.162221285922586</v>
      </c>
      <c r="H18" s="39">
        <v>1.282851362387099</v>
      </c>
      <c r="I18" s="39">
        <v>1.119262096592217</v>
      </c>
      <c r="J18" s="39">
        <v>1.067070685854095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79</v>
      </c>
      <c r="B20" s="36">
        <f>SUM(B21:B30)</f>
        <v>1835245.1400000001</v>
      </c>
      <c r="C20" s="36">
        <f aca="true" t="shared" si="4" ref="C20:J20">SUM(C21:C30)</f>
        <v>1729497.4300000002</v>
      </c>
      <c r="D20" s="36">
        <f t="shared" si="4"/>
        <v>2126497.28</v>
      </c>
      <c r="E20" s="36">
        <f t="shared" si="4"/>
        <v>1328384.97</v>
      </c>
      <c r="F20" s="36">
        <f t="shared" si="4"/>
        <v>1315986.2999999998</v>
      </c>
      <c r="G20" s="36">
        <f t="shared" si="4"/>
        <v>1440407.13</v>
      </c>
      <c r="H20" s="36">
        <f t="shared" si="4"/>
        <v>1302954.02</v>
      </c>
      <c r="I20" s="36">
        <f t="shared" si="4"/>
        <v>1831567.0699999998</v>
      </c>
      <c r="J20" s="36">
        <f t="shared" si="4"/>
        <v>636379.21</v>
      </c>
      <c r="K20" s="36">
        <f aca="true" t="shared" si="5" ref="K20:K29">SUM(B20:J20)</f>
        <v>13546918.55</v>
      </c>
      <c r="L20"/>
      <c r="M20"/>
      <c r="N20"/>
    </row>
    <row r="21" spans="1:14" ht="16.5" customHeight="1">
      <c r="A21" s="35" t="s">
        <v>28</v>
      </c>
      <c r="B21" s="58">
        <f>ROUND((B15+B16)*B7,2)</f>
        <v>1568792.3</v>
      </c>
      <c r="C21" s="58">
        <f>ROUND((C15+C16)*C7,2)</f>
        <v>1420697.76</v>
      </c>
      <c r="D21" s="58">
        <f aca="true" t="shared" si="6" ref="D21:J21">ROUND((D15+D16)*D7,2)</f>
        <v>1809831.28</v>
      </c>
      <c r="E21" s="58">
        <f t="shared" si="6"/>
        <v>910991.14</v>
      </c>
      <c r="F21" s="58">
        <f t="shared" si="6"/>
        <v>1219845.13</v>
      </c>
      <c r="G21" s="58">
        <f t="shared" si="6"/>
        <v>1200470.79</v>
      </c>
      <c r="H21" s="58">
        <f t="shared" si="6"/>
        <v>978024.84</v>
      </c>
      <c r="I21" s="58">
        <f t="shared" si="6"/>
        <v>1534041.73</v>
      </c>
      <c r="J21" s="58">
        <f t="shared" si="6"/>
        <v>574973.75</v>
      </c>
      <c r="K21" s="30">
        <f t="shared" si="5"/>
        <v>11217668.72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201927.03</v>
      </c>
      <c r="C22" s="30">
        <f t="shared" si="7"/>
        <v>249537.49</v>
      </c>
      <c r="D22" s="30">
        <f t="shared" si="7"/>
        <v>249162.13</v>
      </c>
      <c r="E22" s="30">
        <f t="shared" si="7"/>
        <v>366921.27</v>
      </c>
      <c r="F22" s="30">
        <f t="shared" si="7"/>
        <v>54267.45</v>
      </c>
      <c r="G22" s="30">
        <f t="shared" si="7"/>
        <v>194741.92</v>
      </c>
      <c r="H22" s="30">
        <f t="shared" si="7"/>
        <v>276635.66</v>
      </c>
      <c r="I22" s="30">
        <f t="shared" si="7"/>
        <v>182953.03</v>
      </c>
      <c r="J22" s="30">
        <f t="shared" si="7"/>
        <v>38563.88</v>
      </c>
      <c r="K22" s="30">
        <f t="shared" si="5"/>
        <v>1814709.8599999996</v>
      </c>
      <c r="L22"/>
      <c r="M22"/>
      <c r="N22"/>
    </row>
    <row r="23" spans="1:14" ht="16.5" customHeight="1">
      <c r="A23" s="18" t="s">
        <v>26</v>
      </c>
      <c r="B23" s="30">
        <v>59970.97</v>
      </c>
      <c r="C23" s="30">
        <v>53087.11</v>
      </c>
      <c r="D23" s="30">
        <v>58951.37</v>
      </c>
      <c r="E23" s="30">
        <v>43138.26</v>
      </c>
      <c r="F23" s="30">
        <v>38150.63</v>
      </c>
      <c r="G23" s="30">
        <v>41285.42</v>
      </c>
      <c r="H23" s="30">
        <v>42654.46</v>
      </c>
      <c r="I23" s="30">
        <v>70112.26</v>
      </c>
      <c r="J23" s="30">
        <v>20056.26</v>
      </c>
      <c r="K23" s="30">
        <f t="shared" si="5"/>
        <v>427406.74000000005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1432.2</v>
      </c>
      <c r="C26" s="30">
        <v>1347.78</v>
      </c>
      <c r="D26" s="30">
        <v>1657.29</v>
      </c>
      <c r="E26" s="30">
        <v>1035.46</v>
      </c>
      <c r="F26" s="30">
        <v>1027.02</v>
      </c>
      <c r="G26" s="30">
        <v>1122.68</v>
      </c>
      <c r="H26" s="30">
        <v>1015.76</v>
      </c>
      <c r="I26" s="30">
        <v>1429.38</v>
      </c>
      <c r="J26" s="30">
        <v>495.22</v>
      </c>
      <c r="K26" s="30">
        <f t="shared" si="5"/>
        <v>10562.789999999999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38034.4</v>
      </c>
      <c r="J29" s="30">
        <v>0</v>
      </c>
      <c r="K29" s="30">
        <f t="shared" si="5"/>
        <v>38034.4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-180009.28</v>
      </c>
      <c r="C32" s="30">
        <f t="shared" si="8"/>
        <v>-133717.7</v>
      </c>
      <c r="D32" s="30">
        <f t="shared" si="8"/>
        <v>-186380.96000000002</v>
      </c>
      <c r="E32" s="30">
        <f t="shared" si="8"/>
        <v>-143193.65</v>
      </c>
      <c r="F32" s="30">
        <f t="shared" si="8"/>
        <v>-112034.4</v>
      </c>
      <c r="G32" s="30">
        <f t="shared" si="8"/>
        <v>-113141.51</v>
      </c>
      <c r="H32" s="30">
        <f t="shared" si="8"/>
        <v>-88209.29000000001</v>
      </c>
      <c r="I32" s="30">
        <f t="shared" si="8"/>
        <v>-169082.02</v>
      </c>
      <c r="J32" s="30">
        <f t="shared" si="8"/>
        <v>-48403.600000000006</v>
      </c>
      <c r="K32" s="30">
        <f aca="true" t="shared" si="9" ref="K32:K40">SUM(B32:J32)</f>
        <v>-1174172.4100000001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-112759.28</v>
      </c>
      <c r="C33" s="30">
        <f t="shared" si="10"/>
        <v>-76967.70000000001</v>
      </c>
      <c r="D33" s="30">
        <f t="shared" si="10"/>
        <v>-76956.92</v>
      </c>
      <c r="E33" s="30">
        <f t="shared" si="10"/>
        <v>-95693.65</v>
      </c>
      <c r="F33" s="30">
        <f t="shared" si="10"/>
        <v>-49284.4</v>
      </c>
      <c r="G33" s="30">
        <f t="shared" si="10"/>
        <v>-54891.509999999995</v>
      </c>
      <c r="H33" s="30">
        <f t="shared" si="10"/>
        <v>-30959.29</v>
      </c>
      <c r="I33" s="30">
        <f t="shared" si="10"/>
        <v>-85082.01999999999</v>
      </c>
      <c r="J33" s="30">
        <f t="shared" si="10"/>
        <v>-20655.34</v>
      </c>
      <c r="K33" s="30">
        <f t="shared" si="9"/>
        <v>-603250.11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-68728</v>
      </c>
      <c r="C34" s="30">
        <f t="shared" si="11"/>
        <v>-70835.6</v>
      </c>
      <c r="D34" s="30">
        <f t="shared" si="11"/>
        <v>-62642.8</v>
      </c>
      <c r="E34" s="30">
        <f t="shared" si="11"/>
        <v>-45210</v>
      </c>
      <c r="F34" s="30">
        <f t="shared" si="11"/>
        <v>-49284.4</v>
      </c>
      <c r="G34" s="30">
        <f t="shared" si="11"/>
        <v>-26708</v>
      </c>
      <c r="H34" s="30">
        <f t="shared" si="11"/>
        <v>-19769.2</v>
      </c>
      <c r="I34" s="30">
        <f t="shared" si="11"/>
        <v>-67619.2</v>
      </c>
      <c r="J34" s="30">
        <f t="shared" si="11"/>
        <v>-15268</v>
      </c>
      <c r="K34" s="30">
        <f t="shared" si="9"/>
        <v>-426065.20000000007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-44031.28</v>
      </c>
      <c r="C37" s="30">
        <v>-6132.1</v>
      </c>
      <c r="D37" s="30">
        <v>-14314.12</v>
      </c>
      <c r="E37" s="30">
        <v>-50483.65</v>
      </c>
      <c r="F37" s="26">
        <v>0</v>
      </c>
      <c r="G37" s="30">
        <v>-28183.51</v>
      </c>
      <c r="H37" s="30">
        <v>-11190.09</v>
      </c>
      <c r="I37" s="30">
        <v>-17462.82</v>
      </c>
      <c r="J37" s="30">
        <v>-5387.34</v>
      </c>
      <c r="K37" s="30">
        <f t="shared" si="9"/>
        <v>-177184.91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-67250</v>
      </c>
      <c r="C38" s="27">
        <f t="shared" si="12"/>
        <v>-56750</v>
      </c>
      <c r="D38" s="27">
        <f t="shared" si="12"/>
        <v>-109424.04000000004</v>
      </c>
      <c r="E38" s="27">
        <f t="shared" si="12"/>
        <v>-47500</v>
      </c>
      <c r="F38" s="27">
        <f t="shared" si="12"/>
        <v>-62750</v>
      </c>
      <c r="G38" s="27">
        <f t="shared" si="12"/>
        <v>-58250</v>
      </c>
      <c r="H38" s="27">
        <f t="shared" si="12"/>
        <v>-57250</v>
      </c>
      <c r="I38" s="27">
        <f t="shared" si="12"/>
        <v>-84000</v>
      </c>
      <c r="J38" s="27">
        <f t="shared" si="12"/>
        <v>-27748.26000000001</v>
      </c>
      <c r="K38" s="30">
        <f t="shared" si="9"/>
        <v>-570922.3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-67250</v>
      </c>
      <c r="C47" s="17">
        <v>-56750</v>
      </c>
      <c r="D47" s="17">
        <v>-1786250</v>
      </c>
      <c r="E47" s="17">
        <v>-47500</v>
      </c>
      <c r="F47" s="17">
        <v>-62750</v>
      </c>
      <c r="G47" s="17">
        <v>-58250</v>
      </c>
      <c r="H47" s="17">
        <v>-1155250</v>
      </c>
      <c r="I47" s="17">
        <v>-84000</v>
      </c>
      <c r="J47" s="17">
        <v>-538250</v>
      </c>
      <c r="K47" s="30">
        <f t="shared" si="13"/>
        <v>-3856250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1655235.86</v>
      </c>
      <c r="C55" s="27">
        <f t="shared" si="15"/>
        <v>1595779.7300000002</v>
      </c>
      <c r="D55" s="27">
        <f t="shared" si="15"/>
        <v>1940116.3199999998</v>
      </c>
      <c r="E55" s="27">
        <f t="shared" si="15"/>
        <v>1185191.32</v>
      </c>
      <c r="F55" s="27">
        <f t="shared" si="15"/>
        <v>1203951.9</v>
      </c>
      <c r="G55" s="27">
        <f t="shared" si="15"/>
        <v>1327265.6199999999</v>
      </c>
      <c r="H55" s="27">
        <f t="shared" si="15"/>
        <v>1214744.73</v>
      </c>
      <c r="I55" s="27">
        <f t="shared" si="15"/>
        <v>1662485.0499999998</v>
      </c>
      <c r="J55" s="27">
        <f t="shared" si="15"/>
        <v>587975.61</v>
      </c>
      <c r="K55" s="20">
        <f>SUM(B55:J55)</f>
        <v>12372746.14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1655235.8599999999</v>
      </c>
      <c r="C61" s="10">
        <f t="shared" si="17"/>
        <v>1595779.73</v>
      </c>
      <c r="D61" s="10">
        <f t="shared" si="17"/>
        <v>1940116.31</v>
      </c>
      <c r="E61" s="10">
        <f t="shared" si="17"/>
        <v>1185191.32</v>
      </c>
      <c r="F61" s="10">
        <f t="shared" si="17"/>
        <v>1203951.9</v>
      </c>
      <c r="G61" s="10">
        <f t="shared" si="17"/>
        <v>1327265.62</v>
      </c>
      <c r="H61" s="10">
        <f t="shared" si="17"/>
        <v>1214744.73</v>
      </c>
      <c r="I61" s="10">
        <f>SUM(I62:I74)</f>
        <v>1662485.0499999998</v>
      </c>
      <c r="J61" s="10">
        <f t="shared" si="17"/>
        <v>587975.61</v>
      </c>
      <c r="K61" s="5">
        <f>SUM(K62:K74)</f>
        <v>12372746.13</v>
      </c>
      <c r="L61" s="9"/>
    </row>
    <row r="62" spans="1:12" ht="16.5" customHeight="1">
      <c r="A62" s="7" t="s">
        <v>56</v>
      </c>
      <c r="B62" s="8">
        <v>1466538.97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1466538.97</v>
      </c>
      <c r="L62"/>
    </row>
    <row r="63" spans="1:12" ht="16.5" customHeight="1">
      <c r="A63" s="7" t="s">
        <v>57</v>
      </c>
      <c r="B63" s="8">
        <v>188696.89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188696.89</v>
      </c>
      <c r="L63"/>
    </row>
    <row r="64" spans="1:12" ht="16.5" customHeight="1">
      <c r="A64" s="7" t="s">
        <v>4</v>
      </c>
      <c r="B64" s="6">
        <v>0</v>
      </c>
      <c r="C64" s="8">
        <v>1595779.73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1595779.73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1940116.31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1940116.31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1185191.32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1185191.32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1203951.9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1203951.9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1327265.62</v>
      </c>
      <c r="H68" s="6">
        <v>0</v>
      </c>
      <c r="I68" s="6">
        <v>0</v>
      </c>
      <c r="J68" s="6">
        <v>0</v>
      </c>
      <c r="K68" s="5">
        <f t="shared" si="18"/>
        <v>1327265.62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1214744.73</v>
      </c>
      <c r="I69" s="6">
        <v>0</v>
      </c>
      <c r="J69" s="6">
        <v>0</v>
      </c>
      <c r="K69" s="5">
        <f t="shared" si="18"/>
        <v>1214744.73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600988.35</v>
      </c>
      <c r="J71" s="6">
        <v>0</v>
      </c>
      <c r="K71" s="5">
        <f t="shared" si="18"/>
        <v>600988.35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1061496.7</v>
      </c>
      <c r="J72" s="6">
        <v>0</v>
      </c>
      <c r="K72" s="5">
        <f t="shared" si="18"/>
        <v>1061496.7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587975.61</v>
      </c>
      <c r="K73" s="5">
        <f t="shared" si="18"/>
        <v>587975.61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2023-11-24T21:34:14Z</dcterms:modified>
  <cp:category/>
  <cp:version/>
  <cp:contentType/>
  <cp:contentStatus/>
</cp:coreProperties>
</file>