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<sst xmlns="http://schemas.openxmlformats.org/spreadsheetml/2006/main" count="83" uniqueCount="82">
  <si>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</si>
  <si>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</si>
  <si>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</si>
  <si>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</si>
  <si>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</si>
  <si>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</si>
  <si>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</si>
  <si>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</si>
  <si>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</si>
  <si>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</si>
  <si>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</si>
  <si>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</si>
  <si>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</si>
  <si>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</si>
  <si>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</si>
  <si>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</si>
  <si>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</si>
  <si>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</si>
  <si>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</si>
  <si>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</si>
  <si>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</si>
  <si>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</si>
  <si>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</si>
  <si>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</si>
  <si>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</si>
  <si>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</si>
  <si>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</si>
  <si>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</si>
  <si>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</si>
  <si>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</si>
  <si>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</si>
  <si>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</si>
  <si>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</si>
  <si>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</si>
  <si>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</si>
  <si>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</si>
  <si>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</si>
  <si>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</si>
  <si>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</si>
  <si>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</si>
  <si>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</si>
  <si>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</si>
  <si>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</si>
  <si>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</si>
  <si>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</si>
  <si>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</si>
  <si>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</si>
  <si>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</si>
  <si>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</si>
  <si>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</si>
  <si>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</si>
  <si>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</si>
  <si>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</si>
  <si>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</si>
  <si>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</si>
  <si>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</si>
  <si>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</si>
  <si>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</si>
  <si>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</si>
  <si>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</si>
  <si>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</si>
  <si>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</si>
  <si>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</si>
  <si>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</si>
  <si>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</si>
  <si>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</si>
  <si>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</si>
  <si>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</si>
  <si>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</si>
  <si>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</si>
  <si>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</si>
  <si>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</si>
  <si>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</si>
  <si>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</si>
  <si>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</si>
  <si>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</si>
  <si>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</si>
  <si>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</si>
  <si>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</si>
  <si>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4. Remuneração Bruta do Operador (4.1 + 4.2 +....+ 4.9)</t>
  </si>
  <si>
    <t>OPERAÇÃO 15/11/23 - VENCIMENTO 23/11/23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</si>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</sst>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128323</v>
      </c>
      <c r="C7" s="46">
        <f aca="true" t="shared" si="0" ref="C7:J7">+C8+C11</f>
        <v>99457</v>
      </c>
      <c r="D7" s="46">
        <f t="shared" si="0"/>
        <v>145761</v>
      </c>
      <c r="E7" s="46">
        <f t="shared" si="0"/>
        <v>71900</v>
      </c>
      <c r="F7" s="46">
        <f t="shared" si="0"/>
        <v>107145</v>
      </c>
      <c r="G7" s="46">
        <f t="shared" si="0"/>
        <v>111493</v>
      </c>
      <c r="H7" s="46">
        <f t="shared" si="0"/>
        <v>117508</v>
      </c>
      <c r="I7" s="46">
        <f t="shared" si="0"/>
        <v>156394</v>
      </c>
      <c r="J7" s="46">
        <f t="shared" si="0"/>
        <v>39700</v>
      </c>
      <c r="K7" s="38">
        <f aca="true" t="shared" si="1" ref="K7:K13">SUM(B7:J7)</f>
        <v>977681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7330</v>
      </c>
      <c r="C8" s="44">
        <f t="shared" si="2"/>
        <v>6924</v>
      </c>
      <c r="D8" s="44">
        <f t="shared" si="2"/>
        <v>7666</v>
      </c>
      <c r="E8" s="44">
        <f t="shared" si="2"/>
        <v>5178</v>
      </c>
      <c r="F8" s="44">
        <f t="shared" si="2"/>
        <v>6171</v>
      </c>
      <c r="G8" s="44">
        <f t="shared" si="2"/>
        <v>3642</v>
      </c>
      <c r="H8" s="44">
        <f t="shared" si="2"/>
        <v>3071</v>
      </c>
      <c r="I8" s="44">
        <f t="shared" si="2"/>
        <v>7295</v>
      </c>
      <c r="J8" s="44">
        <f t="shared" si="2"/>
        <v>1158</v>
      </c>
      <c r="K8" s="38">
        <f t="shared" si="1"/>
        <v>48435</v>
      </c>
      <c r="L8"/>
      <c r="M8"/>
      <c r="N8"/>
    </row>
    <row r="9" spans="1:14" ht="16.5" customHeight="1">
      <c r="A9" s="22" t="s">
        <v>32</v>
      </c>
      <c r="B9" s="44">
        <v>7305</v>
      </c>
      <c r="C9" s="44">
        <v>6924</v>
      </c>
      <c r="D9" s="44">
        <v>7666</v>
      </c>
      <c r="E9" s="44">
        <v>5071</v>
      </c>
      <c r="F9" s="44">
        <v>6154</v>
      </c>
      <c r="G9" s="44">
        <v>3640</v>
      </c>
      <c r="H9" s="44">
        <v>3071</v>
      </c>
      <c r="I9" s="44">
        <v>7259</v>
      </c>
      <c r="J9" s="44">
        <v>1158</v>
      </c>
      <c r="K9" s="38">
        <f t="shared" si="1"/>
        <v>48248</v>
      </c>
      <c r="L9"/>
      <c r="M9"/>
      <c r="N9"/>
    </row>
    <row r="10" spans="1:14" ht="16.5" customHeight="1">
      <c r="A10" s="22" t="s">
        <v>31</v>
      </c>
      <c r="B10" s="44">
        <v>25</v>
      </c>
      <c r="C10" s="44">
        <v>0</v>
      </c>
      <c r="D10" s="44">
        <v>0</v>
      </c>
      <c r="E10" s="44">
        <v>107</v>
      </c>
      <c r="F10" s="44">
        <v>17</v>
      </c>
      <c r="G10" s="44">
        <v>2</v>
      </c>
      <c r="H10" s="44">
        <v>0</v>
      </c>
      <c r="I10" s="44">
        <v>36</v>
      </c>
      <c r="J10" s="44">
        <v>0</v>
      </c>
      <c r="K10" s="38">
        <f t="shared" si="1"/>
        <v>187</v>
      </c>
      <c r="L10"/>
      <c r="M10"/>
      <c r="N10"/>
    </row>
    <row r="11" spans="1:14" ht="16.5" customHeight="1">
      <c r="A11" s="43" t="s">
        <v>67</v>
      </c>
      <c r="B11" s="42">
        <v>120993</v>
      </c>
      <c r="C11" s="42">
        <v>92533</v>
      </c>
      <c r="D11" s="42">
        <v>138095</v>
      </c>
      <c r="E11" s="42">
        <v>66722</v>
      </c>
      <c r="F11" s="42">
        <v>100974</v>
      </c>
      <c r="G11" s="42">
        <v>107851</v>
      </c>
      <c r="H11" s="42">
        <v>114437</v>
      </c>
      <c r="I11" s="42">
        <v>149099</v>
      </c>
      <c r="J11" s="42">
        <v>38542</v>
      </c>
      <c r="K11" s="38">
        <f t="shared" si="1"/>
        <v>929246</v>
      </c>
      <c r="L11" s="59"/>
      <c r="M11" s="59"/>
      <c r="N11" s="59"/>
    </row>
    <row r="12" spans="1:14" ht="16.5" customHeight="1">
      <c r="A12" s="22" t="s">
        <v>78</v>
      </c>
      <c r="B12" s="42">
        <v>8801</v>
      </c>
      <c r="C12" s="42">
        <v>6954</v>
      </c>
      <c r="D12" s="42">
        <v>11230</v>
      </c>
      <c r="E12" s="42">
        <v>6375</v>
      </c>
      <c r="F12" s="42">
        <v>6432</v>
      </c>
      <c r="G12" s="42">
        <v>5939</v>
      </c>
      <c r="H12" s="42">
        <v>5610</v>
      </c>
      <c r="I12" s="42">
        <v>7589</v>
      </c>
      <c r="J12" s="42">
        <v>1522</v>
      </c>
      <c r="K12" s="38">
        <f t="shared" si="1"/>
        <v>60452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112192</v>
      </c>
      <c r="C13" s="42">
        <f>+C11-C12</f>
        <v>85579</v>
      </c>
      <c r="D13" s="42">
        <f>+D11-D12</f>
        <v>126865</v>
      </c>
      <c r="E13" s="42">
        <f aca="true" t="shared" si="3" ref="E13:J13">+E11-E12</f>
        <v>60347</v>
      </c>
      <c r="F13" s="42">
        <f t="shared" si="3"/>
        <v>94542</v>
      </c>
      <c r="G13" s="42">
        <f t="shared" si="3"/>
        <v>101912</v>
      </c>
      <c r="H13" s="42">
        <f t="shared" si="3"/>
        <v>108827</v>
      </c>
      <c r="I13" s="42">
        <f t="shared" si="3"/>
        <v>141510</v>
      </c>
      <c r="J13" s="42">
        <f t="shared" si="3"/>
        <v>37020</v>
      </c>
      <c r="K13" s="38">
        <f t="shared" si="1"/>
        <v>868794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1.05531321477231</v>
      </c>
      <c r="C18" s="39">
        <v>1.15986501739921</v>
      </c>
      <c r="D18" s="39">
        <v>1.154447936517653</v>
      </c>
      <c r="E18" s="39">
        <v>1.341048347119157</v>
      </c>
      <c r="F18" s="39">
        <v>1.016598339584336</v>
      </c>
      <c r="G18" s="39">
        <v>1.159092235921375</v>
      </c>
      <c r="H18" s="39">
        <v>1.303712436925187</v>
      </c>
      <c r="I18" s="39">
        <v>1.130987404428282</v>
      </c>
      <c r="J18" s="39">
        <v>1.048824870939868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79</v>
      </c>
      <c r="B20" s="36">
        <f>SUM(B21:B30)</f>
        <v>640987.84</v>
      </c>
      <c r="C20" s="36">
        <f aca="true" t="shared" si="4" ref="C20:J20">SUM(C21:C30)</f>
        <v>609861.87</v>
      </c>
      <c r="D20" s="36">
        <f t="shared" si="4"/>
        <v>979196.9100000001</v>
      </c>
      <c r="E20" s="36">
        <f t="shared" si="4"/>
        <v>494102.0800000001</v>
      </c>
      <c r="F20" s="36">
        <f t="shared" si="4"/>
        <v>578861.4800000001</v>
      </c>
      <c r="G20" s="36">
        <f t="shared" si="4"/>
        <v>693892.17</v>
      </c>
      <c r="H20" s="36">
        <f t="shared" si="4"/>
        <v>661805.6399999999</v>
      </c>
      <c r="I20" s="36">
        <f t="shared" si="4"/>
        <v>810348.3499999999</v>
      </c>
      <c r="J20" s="36">
        <f t="shared" si="4"/>
        <v>207702.91</v>
      </c>
      <c r="K20" s="36">
        <f aca="true" t="shared" si="5" ref="K20:K29">SUM(B20:J20)</f>
        <v>5676759.25</v>
      </c>
      <c r="L20"/>
      <c r="M20"/>
      <c r="N20"/>
    </row>
    <row r="21" spans="1:14" ht="16.5" customHeight="1">
      <c r="A21" s="35" t="s">
        <v>28</v>
      </c>
      <c r="B21" s="58">
        <f>ROUND((B15+B16)*B7,2)</f>
        <v>579365.51</v>
      </c>
      <c r="C21" s="58">
        <f>ROUND((C15+C16)*C7,2)</f>
        <v>493306.72</v>
      </c>
      <c r="D21" s="58">
        <f aca="true" t="shared" si="6" ref="D21:J21">ROUND((D15+D16)*D7,2)</f>
        <v>801466.86</v>
      </c>
      <c r="E21" s="58">
        <f t="shared" si="6"/>
        <v>343725.14</v>
      </c>
      <c r="F21" s="58">
        <f t="shared" si="6"/>
        <v>542057.27</v>
      </c>
      <c r="G21" s="58">
        <f t="shared" si="6"/>
        <v>569762.68</v>
      </c>
      <c r="H21" s="58">
        <f t="shared" si="6"/>
        <v>478140.05</v>
      </c>
      <c r="I21" s="58">
        <f t="shared" si="6"/>
        <v>642810.62</v>
      </c>
      <c r="J21" s="58">
        <f t="shared" si="6"/>
        <v>184636.76</v>
      </c>
      <c r="K21" s="30">
        <f t="shared" si="5"/>
        <v>4635271.609999999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32046.57</v>
      </c>
      <c r="C22" s="30">
        <f t="shared" si="7"/>
        <v>78862.49</v>
      </c>
      <c r="D22" s="30">
        <f t="shared" si="7"/>
        <v>123784.9</v>
      </c>
      <c r="E22" s="30">
        <f t="shared" si="7"/>
        <v>117226.89</v>
      </c>
      <c r="F22" s="30">
        <f t="shared" si="7"/>
        <v>8997.25</v>
      </c>
      <c r="G22" s="30">
        <f t="shared" si="7"/>
        <v>90644.82</v>
      </c>
      <c r="H22" s="30">
        <f t="shared" si="7"/>
        <v>145217.08</v>
      </c>
      <c r="I22" s="30">
        <f t="shared" si="7"/>
        <v>84200.09</v>
      </c>
      <c r="J22" s="30">
        <f t="shared" si="7"/>
        <v>9014.87</v>
      </c>
      <c r="K22" s="30">
        <f t="shared" si="5"/>
        <v>689994.96</v>
      </c>
      <c r="L22"/>
      <c r="M22"/>
      <c r="N22"/>
    </row>
    <row r="23" spans="1:14" ht="16.5" customHeight="1">
      <c r="A23" s="18" t="s">
        <v>26</v>
      </c>
      <c r="B23" s="30">
        <v>25307.93</v>
      </c>
      <c r="C23" s="30">
        <v>31776.45</v>
      </c>
      <c r="D23" s="30">
        <v>45299.79</v>
      </c>
      <c r="E23" s="30">
        <v>25967.69</v>
      </c>
      <c r="F23" s="30">
        <v>24075.43</v>
      </c>
      <c r="G23" s="30">
        <v>29457.49</v>
      </c>
      <c r="H23" s="30">
        <v>32643.44</v>
      </c>
      <c r="I23" s="30">
        <v>38601.44</v>
      </c>
      <c r="J23" s="30">
        <v>11389.77</v>
      </c>
      <c r="K23" s="30">
        <f t="shared" si="5"/>
        <v>264519.43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1145.19</v>
      </c>
      <c r="C26" s="30">
        <v>1088.92</v>
      </c>
      <c r="D26" s="30">
        <v>1750.15</v>
      </c>
      <c r="E26" s="30">
        <v>883.52</v>
      </c>
      <c r="F26" s="30">
        <v>1035.46</v>
      </c>
      <c r="G26" s="30">
        <v>1240.86</v>
      </c>
      <c r="H26" s="30">
        <v>1181.77</v>
      </c>
      <c r="I26" s="30">
        <v>1449.08</v>
      </c>
      <c r="J26" s="30">
        <v>371.41</v>
      </c>
      <c r="K26" s="30">
        <f t="shared" si="5"/>
        <v>10146.36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77</v>
      </c>
      <c r="B28" s="30">
        <v>926.33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708.27</v>
      </c>
      <c r="H28" s="30">
        <v>718.82</v>
      </c>
      <c r="I28" s="30">
        <v>1020.18</v>
      </c>
      <c r="J28" s="30">
        <v>338.85</v>
      </c>
      <c r="K28" s="30">
        <f t="shared" si="5"/>
        <v>6824.570000000001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38290.85</v>
      </c>
      <c r="J29" s="30">
        <v>0</v>
      </c>
      <c r="K29" s="30">
        <f t="shared" si="5"/>
        <v>38290.85</v>
      </c>
      <c r="L29" s="59"/>
      <c r="M29" s="59"/>
      <c r="N29" s="59"/>
    </row>
    <row r="30" spans="1:11" ht="12" customHeight="1">
      <c r="A30" s="33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" customHeight="1">
      <c r="A31" s="18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4" ht="16.5" customHeight="1">
      <c r="A32" s="16" t="s">
        <v>23</v>
      </c>
      <c r="B32" s="30">
        <f aca="true" t="shared" si="8" ref="B32:J32">+B33+B38+B50</f>
        <v>-32142</v>
      </c>
      <c r="C32" s="30">
        <f t="shared" si="8"/>
        <v>-30465.6</v>
      </c>
      <c r="D32" s="30">
        <f t="shared" si="8"/>
        <v>-543904.44</v>
      </c>
      <c r="E32" s="30">
        <f t="shared" si="8"/>
        <v>-22312.4</v>
      </c>
      <c r="F32" s="30">
        <f t="shared" si="8"/>
        <v>-27077.6</v>
      </c>
      <c r="G32" s="30">
        <f t="shared" si="8"/>
        <v>-16016</v>
      </c>
      <c r="H32" s="30">
        <f t="shared" si="8"/>
        <v>-391512.4</v>
      </c>
      <c r="I32" s="30">
        <f t="shared" si="8"/>
        <v>-31939.6</v>
      </c>
      <c r="J32" s="30">
        <f t="shared" si="8"/>
        <v>-120093.45999999999</v>
      </c>
      <c r="K32" s="30">
        <f aca="true" t="shared" si="9" ref="K32:K40">SUM(B32:J32)</f>
        <v>-1215463.5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-32142</v>
      </c>
      <c r="C33" s="30">
        <f t="shared" si="10"/>
        <v>-30465.6</v>
      </c>
      <c r="D33" s="30">
        <f t="shared" si="10"/>
        <v>-33730.4</v>
      </c>
      <c r="E33" s="30">
        <f t="shared" si="10"/>
        <v>-22312.4</v>
      </c>
      <c r="F33" s="30">
        <f t="shared" si="10"/>
        <v>-27077.6</v>
      </c>
      <c r="G33" s="30">
        <f t="shared" si="10"/>
        <v>-16016</v>
      </c>
      <c r="H33" s="30">
        <f t="shared" si="10"/>
        <v>-13512.4</v>
      </c>
      <c r="I33" s="30">
        <f t="shared" si="10"/>
        <v>-31939.6</v>
      </c>
      <c r="J33" s="30">
        <f t="shared" si="10"/>
        <v>-5095.2</v>
      </c>
      <c r="K33" s="30">
        <f t="shared" si="9"/>
        <v>-212291.2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-32142</v>
      </c>
      <c r="C34" s="30">
        <f t="shared" si="11"/>
        <v>-30465.6</v>
      </c>
      <c r="D34" s="30">
        <f t="shared" si="11"/>
        <v>-33730.4</v>
      </c>
      <c r="E34" s="30">
        <f t="shared" si="11"/>
        <v>-22312.4</v>
      </c>
      <c r="F34" s="30">
        <f t="shared" si="11"/>
        <v>-27077.6</v>
      </c>
      <c r="G34" s="30">
        <f t="shared" si="11"/>
        <v>-16016</v>
      </c>
      <c r="H34" s="30">
        <f t="shared" si="11"/>
        <v>-13512.4</v>
      </c>
      <c r="I34" s="30">
        <f t="shared" si="11"/>
        <v>-31939.6</v>
      </c>
      <c r="J34" s="30">
        <f t="shared" si="11"/>
        <v>-5095.2</v>
      </c>
      <c r="K34" s="30">
        <f t="shared" si="9"/>
        <v>-212291.2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-510174.04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-114998.26</v>
      </c>
      <c r="K38" s="30">
        <f t="shared" si="9"/>
        <v>-1003172.3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608845.84</v>
      </c>
      <c r="C55" s="27">
        <f t="shared" si="15"/>
        <v>579396.27</v>
      </c>
      <c r="D55" s="27">
        <f t="shared" si="15"/>
        <v>435292.4700000002</v>
      </c>
      <c r="E55" s="27">
        <f t="shared" si="15"/>
        <v>471789.68000000005</v>
      </c>
      <c r="F55" s="27">
        <f t="shared" si="15"/>
        <v>551783.8800000001</v>
      </c>
      <c r="G55" s="27">
        <f t="shared" si="15"/>
        <v>677876.17</v>
      </c>
      <c r="H55" s="27">
        <f t="shared" si="15"/>
        <v>270293.2399999999</v>
      </c>
      <c r="I55" s="27">
        <f t="shared" si="15"/>
        <v>778408.7499999999</v>
      </c>
      <c r="J55" s="27">
        <f t="shared" si="15"/>
        <v>87609.45000000001</v>
      </c>
      <c r="K55" s="20">
        <f>SUM(B55:J55)</f>
        <v>4461295.75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 ht="16.5" customHeight="1">
      <c r="A61" s="11" t="s">
        <v>5</v>
      </c>
      <c r="B61" s="10">
        <f aca="true" t="shared" si="17" ref="B61:J61">SUM(B62:B73)</f>
        <v>608845.84</v>
      </c>
      <c r="C61" s="10">
        <f t="shared" si="17"/>
        <v>579396.27</v>
      </c>
      <c r="D61" s="10">
        <f t="shared" si="17"/>
        <v>435292.47</v>
      </c>
      <c r="E61" s="10">
        <f t="shared" si="17"/>
        <v>471789.68</v>
      </c>
      <c r="F61" s="10">
        <f t="shared" si="17"/>
        <v>551783.88</v>
      </c>
      <c r="G61" s="10">
        <f t="shared" si="17"/>
        <v>677876.16</v>
      </c>
      <c r="H61" s="10">
        <f t="shared" si="17"/>
        <v>270293.24</v>
      </c>
      <c r="I61" s="10">
        <f>SUM(I62:I74)</f>
        <v>778408.75</v>
      </c>
      <c r="J61" s="10">
        <f t="shared" si="17"/>
        <v>87609.45000000001</v>
      </c>
      <c r="K61" s="5">
        <f>SUM(K62:K74)</f>
        <v>4461295.74</v>
      </c>
      <c r="L61" s="9"/>
    </row>
    <row r="62" spans="1:12" ht="16.5" customHeight="1">
      <c r="A62" s="7" t="s">
        <v>56</v>
      </c>
      <c r="B62" s="8">
        <v>533227.19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533227.19</v>
      </c>
      <c r="L62"/>
    </row>
    <row r="63" spans="1:12" ht="16.5" customHeight="1">
      <c r="A63" s="7" t="s">
        <v>57</v>
      </c>
      <c r="B63" s="8">
        <v>75618.65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75618.65</v>
      </c>
      <c r="L63"/>
    </row>
    <row r="64" spans="1:12" ht="16.5" customHeight="1">
      <c r="A64" s="7" t="s">
        <v>4</v>
      </c>
      <c r="B64" s="6">
        <v>0</v>
      </c>
      <c r="C64" s="8">
        <v>579396.27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579396.27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435292.47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435292.47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471789.68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471789.68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551783.88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551783.88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677876.16</v>
      </c>
      <c r="H68" s="6">
        <v>0</v>
      </c>
      <c r="I68" s="6">
        <v>0</v>
      </c>
      <c r="J68" s="6">
        <v>0</v>
      </c>
      <c r="K68" s="5">
        <f t="shared" si="18"/>
        <v>677876.16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270293.24</v>
      </c>
      <c r="I69" s="6">
        <v>0</v>
      </c>
      <c r="J69" s="6">
        <v>0</v>
      </c>
      <c r="K69" s="5">
        <f t="shared" si="18"/>
        <v>270293.24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316578.84</v>
      </c>
      <c r="J71" s="6">
        <v>0</v>
      </c>
      <c r="K71" s="5">
        <f t="shared" si="18"/>
        <v>316578.84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461829.91</v>
      </c>
      <c r="J72" s="6">
        <v>0</v>
      </c>
      <c r="K72" s="5">
        <f t="shared" si="18"/>
        <v>461829.91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f>+J55</f>
        <v>87609.45000000001</v>
      </c>
      <c r="K73" s="5">
        <f t="shared" si="18"/>
        <v>87609.45000000001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2023-11-22T21:18:55Z</dcterms:modified>
  <cp:category/>
  <cp:version/>
  <cp:contentType/>
  <cp:contentStatus/>
</cp:coreProperties>
</file>