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<sst xmlns="http://schemas.openxmlformats.org/spreadsheetml/2006/main" count="83" uniqueCount="82">
  <si>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</si>
  <si>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</si>
  <si>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</si>
  <si>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</si>
  <si>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</si>
  <si>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</si>
  <si>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</si>
  <si>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</si>
  <si>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</si>
  <si>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</si>
  <si>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</si>
  <si>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</si>
  <si>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</si>
  <si>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</si>
  <si>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</si>
  <si>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</si>
  <si>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</si>
  <si>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</si>
  <si>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</si>
  <si>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</si>
  <si>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</si>
  <si>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</si>
  <si>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</si>
  <si>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</si>
  <si>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</si>
  <si>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</si>
  <si>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</si>
  <si>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</si>
  <si>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</si>
  <si>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</si>
  <si>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</si>
  <si>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</si>
  <si>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</si>
  <si>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</si>
  <si>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</si>
  <si>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</si>
  <si>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</si>
  <si>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</si>
  <si>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</si>
  <si>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</si>
  <si>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</si>
  <si>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</si>
  <si>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</si>
  <si>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</si>
  <si>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</si>
  <si>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</si>
  <si>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</si>
  <si>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</si>
  <si>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</si>
  <si>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</si>
  <si>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</si>
  <si>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</si>
  <si>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</si>
  <si>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</si>
  <si>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</si>
  <si>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</si>
  <si>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</si>
  <si>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</si>
  <si>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</si>
  <si>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</si>
  <si>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</si>
  <si>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</si>
  <si>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</si>
  <si>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</si>
  <si>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</si>
  <si>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</si>
  <si>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</si>
  <si>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</si>
  <si>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</si>
  <si>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</si>
  <si>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</si>
  <si>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</si>
  <si>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</si>
  <si>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</si>
  <si>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</si>
  <si>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</si>
  <si>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</si>
  <si>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</si>
  <si>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</si>
  <si>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</si>
  <si>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11/11/23 - VENCIMENTO 21/11/23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</si>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</sst>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189982</v>
      </c>
      <c r="C7" s="46">
        <f aca="true" t="shared" si="0" ref="C7:J7">+C8+C11</f>
        <v>155930</v>
      </c>
      <c r="D7" s="46">
        <f t="shared" si="0"/>
        <v>205097</v>
      </c>
      <c r="E7" s="46">
        <f t="shared" si="0"/>
        <v>104245</v>
      </c>
      <c r="F7" s="46">
        <f t="shared" si="0"/>
        <v>145884</v>
      </c>
      <c r="G7" s="46">
        <f t="shared" si="0"/>
        <v>159452</v>
      </c>
      <c r="H7" s="46">
        <f t="shared" si="0"/>
        <v>162495</v>
      </c>
      <c r="I7" s="46">
        <f t="shared" si="0"/>
        <v>216885</v>
      </c>
      <c r="J7" s="46">
        <f t="shared" si="0"/>
        <v>53653</v>
      </c>
      <c r="K7" s="38">
        <f aca="true" t="shared" si="1" ref="K7:K13">SUM(B7:J7)</f>
        <v>1393623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11089</v>
      </c>
      <c r="C8" s="44">
        <f t="shared" si="2"/>
        <v>13033</v>
      </c>
      <c r="D8" s="44">
        <f t="shared" si="2"/>
        <v>12748</v>
      </c>
      <c r="E8" s="44">
        <f t="shared" si="2"/>
        <v>7865</v>
      </c>
      <c r="F8" s="44">
        <f t="shared" si="2"/>
        <v>8226</v>
      </c>
      <c r="G8" s="44">
        <f t="shared" si="2"/>
        <v>5387</v>
      </c>
      <c r="H8" s="44">
        <f t="shared" si="2"/>
        <v>4509</v>
      </c>
      <c r="I8" s="44">
        <f t="shared" si="2"/>
        <v>11573</v>
      </c>
      <c r="J8" s="44">
        <f t="shared" si="2"/>
        <v>1686</v>
      </c>
      <c r="K8" s="38">
        <f t="shared" si="1"/>
        <v>76116</v>
      </c>
      <c r="L8"/>
      <c r="M8"/>
      <c r="N8"/>
    </row>
    <row r="9" spans="1:14" ht="16.5" customHeight="1">
      <c r="A9" s="22" t="s">
        <v>32</v>
      </c>
      <c r="B9" s="44">
        <v>11074</v>
      </c>
      <c r="C9" s="44">
        <v>13033</v>
      </c>
      <c r="D9" s="44">
        <v>12748</v>
      </c>
      <c r="E9" s="44">
        <v>7689</v>
      </c>
      <c r="F9" s="44">
        <v>8218</v>
      </c>
      <c r="G9" s="44">
        <v>5383</v>
      </c>
      <c r="H9" s="44">
        <v>4509</v>
      </c>
      <c r="I9" s="44">
        <v>11534</v>
      </c>
      <c r="J9" s="44">
        <v>1686</v>
      </c>
      <c r="K9" s="38">
        <f t="shared" si="1"/>
        <v>75874</v>
      </c>
      <c r="L9"/>
      <c r="M9"/>
      <c r="N9"/>
    </row>
    <row r="10" spans="1:14" ht="16.5" customHeight="1">
      <c r="A10" s="22" t="s">
        <v>31</v>
      </c>
      <c r="B10" s="44">
        <v>15</v>
      </c>
      <c r="C10" s="44">
        <v>0</v>
      </c>
      <c r="D10" s="44">
        <v>0</v>
      </c>
      <c r="E10" s="44">
        <v>176</v>
      </c>
      <c r="F10" s="44">
        <v>8</v>
      </c>
      <c r="G10" s="44">
        <v>4</v>
      </c>
      <c r="H10" s="44">
        <v>0</v>
      </c>
      <c r="I10" s="44">
        <v>39</v>
      </c>
      <c r="J10" s="44">
        <v>0</v>
      </c>
      <c r="K10" s="38">
        <f t="shared" si="1"/>
        <v>242</v>
      </c>
      <c r="L10"/>
      <c r="M10"/>
      <c r="N10"/>
    </row>
    <row r="11" spans="1:14" ht="16.5" customHeight="1">
      <c r="A11" s="43" t="s">
        <v>67</v>
      </c>
      <c r="B11" s="42">
        <v>178893</v>
      </c>
      <c r="C11" s="42">
        <v>142897</v>
      </c>
      <c r="D11" s="42">
        <v>192349</v>
      </c>
      <c r="E11" s="42">
        <v>96380</v>
      </c>
      <c r="F11" s="42">
        <v>137658</v>
      </c>
      <c r="G11" s="42">
        <v>154065</v>
      </c>
      <c r="H11" s="42">
        <v>157986</v>
      </c>
      <c r="I11" s="42">
        <v>205312</v>
      </c>
      <c r="J11" s="42">
        <v>51967</v>
      </c>
      <c r="K11" s="38">
        <f t="shared" si="1"/>
        <v>1317507</v>
      </c>
      <c r="L11" s="59"/>
      <c r="M11" s="59"/>
      <c r="N11" s="59"/>
    </row>
    <row r="12" spans="1:14" ht="16.5" customHeight="1">
      <c r="A12" s="22" t="s">
        <v>78</v>
      </c>
      <c r="B12" s="42">
        <v>13863</v>
      </c>
      <c r="C12" s="42">
        <v>11651</v>
      </c>
      <c r="D12" s="42">
        <v>15628</v>
      </c>
      <c r="E12" s="42">
        <v>9906</v>
      </c>
      <c r="F12" s="42">
        <v>8919</v>
      </c>
      <c r="G12" s="42">
        <v>8751</v>
      </c>
      <c r="H12" s="42">
        <v>7632</v>
      </c>
      <c r="I12" s="42">
        <v>10933</v>
      </c>
      <c r="J12" s="42">
        <v>2199</v>
      </c>
      <c r="K12" s="38">
        <f t="shared" si="1"/>
        <v>89482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165030</v>
      </c>
      <c r="C13" s="42">
        <f>+C11-C12</f>
        <v>131246</v>
      </c>
      <c r="D13" s="42">
        <f>+D11-D12</f>
        <v>176721</v>
      </c>
      <c r="E13" s="42">
        <f aca="true" t="shared" si="3" ref="E13:J13">+E11-E12</f>
        <v>86474</v>
      </c>
      <c r="F13" s="42">
        <f t="shared" si="3"/>
        <v>128739</v>
      </c>
      <c r="G13" s="42">
        <f t="shared" si="3"/>
        <v>145314</v>
      </c>
      <c r="H13" s="42">
        <f t="shared" si="3"/>
        <v>150354</v>
      </c>
      <c r="I13" s="42">
        <f t="shared" si="3"/>
        <v>194379</v>
      </c>
      <c r="J13" s="42">
        <f t="shared" si="3"/>
        <v>49768</v>
      </c>
      <c r="K13" s="38">
        <f t="shared" si="1"/>
        <v>1228025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1.125737156116338</v>
      </c>
      <c r="C18" s="39">
        <v>1.173539424336405</v>
      </c>
      <c r="D18" s="39">
        <v>1.117038320584097</v>
      </c>
      <c r="E18" s="39">
        <v>1.353760550087748</v>
      </c>
      <c r="F18" s="39">
        <v>1.020849814174303</v>
      </c>
      <c r="G18" s="39">
        <v>1.41654605332516</v>
      </c>
      <c r="H18" s="39">
        <v>1.266917926053959</v>
      </c>
      <c r="I18" s="39">
        <v>1.13358844310411</v>
      </c>
      <c r="J18" s="39">
        <v>1.027604795935464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999214</v>
      </c>
      <c r="C20" s="36">
        <f aca="true" t="shared" si="4" ref="C20:J20">SUM(C21:C30)</f>
        <v>949515.5300000001</v>
      </c>
      <c r="D20" s="36">
        <f t="shared" si="4"/>
        <v>1309759.0600000003</v>
      </c>
      <c r="E20" s="36">
        <f t="shared" si="4"/>
        <v>706013.72</v>
      </c>
      <c r="F20" s="36">
        <f t="shared" si="4"/>
        <v>781468.5900000001</v>
      </c>
      <c r="G20" s="36">
        <f t="shared" si="4"/>
        <v>1190426.9200000002</v>
      </c>
      <c r="H20" s="36">
        <f t="shared" si="4"/>
        <v>874774.38</v>
      </c>
      <c r="I20" s="36">
        <f t="shared" si="4"/>
        <v>1094364.97</v>
      </c>
      <c r="J20" s="36">
        <f t="shared" si="4"/>
        <v>269656.98</v>
      </c>
      <c r="K20" s="36">
        <f aca="true" t="shared" si="5" ref="K20:K29">SUM(B20:J20)</f>
        <v>8175194.15</v>
      </c>
      <c r="L20"/>
      <c r="M20"/>
      <c r="N20"/>
    </row>
    <row r="21" spans="1:14" ht="16.5" customHeight="1">
      <c r="A21" s="35" t="s">
        <v>28</v>
      </c>
      <c r="B21" s="58">
        <f>ROUND((B15+B16)*B7,2)</f>
        <v>857749.73</v>
      </c>
      <c r="C21" s="58">
        <f>ROUND((C15+C16)*C7,2)</f>
        <v>773412.8</v>
      </c>
      <c r="D21" s="58">
        <f aca="true" t="shared" si="6" ref="D21:J21">ROUND((D15+D16)*D7,2)</f>
        <v>1127725.85</v>
      </c>
      <c r="E21" s="58">
        <f t="shared" si="6"/>
        <v>498353.65</v>
      </c>
      <c r="F21" s="58">
        <f t="shared" si="6"/>
        <v>738041.74</v>
      </c>
      <c r="G21" s="58">
        <f t="shared" si="6"/>
        <v>814847.56</v>
      </c>
      <c r="H21" s="58">
        <f t="shared" si="6"/>
        <v>661192.16</v>
      </c>
      <c r="I21" s="58">
        <f t="shared" si="6"/>
        <v>891440.73</v>
      </c>
      <c r="J21" s="58">
        <f t="shared" si="6"/>
        <v>249529.37</v>
      </c>
      <c r="K21" s="30">
        <f t="shared" si="5"/>
        <v>6612293.590000001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107851.01</v>
      </c>
      <c r="C22" s="30">
        <f t="shared" si="7"/>
        <v>134217.61</v>
      </c>
      <c r="D22" s="30">
        <f t="shared" si="7"/>
        <v>131987.14</v>
      </c>
      <c r="E22" s="30">
        <f t="shared" si="7"/>
        <v>176297.86</v>
      </c>
      <c r="F22" s="30">
        <f t="shared" si="7"/>
        <v>15388.03</v>
      </c>
      <c r="G22" s="30">
        <f t="shared" si="7"/>
        <v>339421.54</v>
      </c>
      <c r="H22" s="30">
        <f t="shared" si="7"/>
        <v>176484.04</v>
      </c>
      <c r="I22" s="30">
        <f t="shared" si="7"/>
        <v>119086.18</v>
      </c>
      <c r="J22" s="30">
        <f t="shared" si="7"/>
        <v>6888.21</v>
      </c>
      <c r="K22" s="30">
        <f t="shared" si="5"/>
        <v>1207621.6199999999</v>
      </c>
      <c r="L22"/>
      <c r="M22"/>
      <c r="N22"/>
    </row>
    <row r="23" spans="1:14" ht="16.5" customHeight="1">
      <c r="A23" s="18" t="s">
        <v>26</v>
      </c>
      <c r="B23" s="30">
        <v>29232.88</v>
      </c>
      <c r="C23" s="30">
        <v>35864.8</v>
      </c>
      <c r="D23" s="30">
        <v>41504.82</v>
      </c>
      <c r="E23" s="30">
        <v>24174.23</v>
      </c>
      <c r="F23" s="30">
        <v>24360.75</v>
      </c>
      <c r="G23" s="30">
        <v>31874.59</v>
      </c>
      <c r="H23" s="30">
        <v>31374.71</v>
      </c>
      <c r="I23" s="30">
        <v>39480</v>
      </c>
      <c r="J23" s="30">
        <v>10608.84</v>
      </c>
      <c r="K23" s="30">
        <f t="shared" si="5"/>
        <v>268475.62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1257.74</v>
      </c>
      <c r="C26" s="30">
        <v>1193.03</v>
      </c>
      <c r="D26" s="30">
        <v>1646.04</v>
      </c>
      <c r="E26" s="30">
        <v>889.14</v>
      </c>
      <c r="F26" s="30">
        <v>982</v>
      </c>
      <c r="G26" s="30">
        <v>1496.91</v>
      </c>
      <c r="H26" s="30">
        <v>1100.17</v>
      </c>
      <c r="I26" s="30">
        <v>1375.92</v>
      </c>
      <c r="J26" s="30">
        <v>340.46</v>
      </c>
      <c r="K26" s="30">
        <f t="shared" si="5"/>
        <v>10281.409999999998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37985.87</v>
      </c>
      <c r="J29" s="30">
        <v>0</v>
      </c>
      <c r="K29" s="30">
        <f t="shared" si="5"/>
        <v>37985.87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-48725.6</v>
      </c>
      <c r="C32" s="30">
        <f t="shared" si="8"/>
        <v>-57345.2</v>
      </c>
      <c r="D32" s="30">
        <f t="shared" si="8"/>
        <v>-1124265.24</v>
      </c>
      <c r="E32" s="30">
        <f t="shared" si="8"/>
        <v>-33831.6</v>
      </c>
      <c r="F32" s="30">
        <f t="shared" si="8"/>
        <v>-36159.2</v>
      </c>
      <c r="G32" s="30">
        <f t="shared" si="8"/>
        <v>-23685.2</v>
      </c>
      <c r="H32" s="30">
        <f t="shared" si="8"/>
        <v>-712839.6</v>
      </c>
      <c r="I32" s="30">
        <f t="shared" si="8"/>
        <v>-50749.6</v>
      </c>
      <c r="J32" s="30">
        <f t="shared" si="8"/>
        <v>-230416.66</v>
      </c>
      <c r="K32" s="30">
        <f aca="true" t="shared" si="9" ref="K32:K40">SUM(B32:J32)</f>
        <v>-2318017.9000000004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-48725.6</v>
      </c>
      <c r="C33" s="30">
        <f t="shared" si="10"/>
        <v>-57345.2</v>
      </c>
      <c r="D33" s="30">
        <f t="shared" si="10"/>
        <v>-56091.2</v>
      </c>
      <c r="E33" s="30">
        <f t="shared" si="10"/>
        <v>-33831.6</v>
      </c>
      <c r="F33" s="30">
        <f t="shared" si="10"/>
        <v>-36159.2</v>
      </c>
      <c r="G33" s="30">
        <f t="shared" si="10"/>
        <v>-23685.2</v>
      </c>
      <c r="H33" s="30">
        <f t="shared" si="10"/>
        <v>-19839.6</v>
      </c>
      <c r="I33" s="30">
        <f t="shared" si="10"/>
        <v>-50749.6</v>
      </c>
      <c r="J33" s="30">
        <f t="shared" si="10"/>
        <v>-7418.4</v>
      </c>
      <c r="K33" s="30">
        <f t="shared" si="9"/>
        <v>-333845.6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-48725.6</v>
      </c>
      <c r="C34" s="30">
        <f t="shared" si="11"/>
        <v>-57345.2</v>
      </c>
      <c r="D34" s="30">
        <f t="shared" si="11"/>
        <v>-56091.2</v>
      </c>
      <c r="E34" s="30">
        <f t="shared" si="11"/>
        <v>-33831.6</v>
      </c>
      <c r="F34" s="30">
        <f t="shared" si="11"/>
        <v>-36159.2</v>
      </c>
      <c r="G34" s="30">
        <f t="shared" si="11"/>
        <v>-23685.2</v>
      </c>
      <c r="H34" s="30">
        <f t="shared" si="11"/>
        <v>-19839.6</v>
      </c>
      <c r="I34" s="30">
        <f t="shared" si="11"/>
        <v>-50749.6</v>
      </c>
      <c r="J34" s="30">
        <f t="shared" si="11"/>
        <v>-7418.4</v>
      </c>
      <c r="K34" s="30">
        <f t="shared" si="9"/>
        <v>-333845.6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-1068174.04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-222998.26</v>
      </c>
      <c r="K38" s="30">
        <f t="shared" si="9"/>
        <v>-1984172.3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950488.4</v>
      </c>
      <c r="C55" s="27">
        <f t="shared" si="15"/>
        <v>892170.3300000002</v>
      </c>
      <c r="D55" s="27">
        <f t="shared" si="15"/>
        <v>185493.8200000003</v>
      </c>
      <c r="E55" s="27">
        <f t="shared" si="15"/>
        <v>672182.12</v>
      </c>
      <c r="F55" s="27">
        <f t="shared" si="15"/>
        <v>745309.3900000001</v>
      </c>
      <c r="G55" s="27">
        <f t="shared" si="15"/>
        <v>1166741.7200000002</v>
      </c>
      <c r="H55" s="27">
        <f t="shared" si="15"/>
        <v>161934.78000000003</v>
      </c>
      <c r="I55" s="27">
        <f t="shared" si="15"/>
        <v>1043615.37</v>
      </c>
      <c r="J55" s="27">
        <f t="shared" si="15"/>
        <v>39240.31999999998</v>
      </c>
      <c r="K55" s="20">
        <f>SUM(B55:J55)</f>
        <v>5857176.250000002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950488.3999999999</v>
      </c>
      <c r="C61" s="10">
        <f t="shared" si="17"/>
        <v>892170.33</v>
      </c>
      <c r="D61" s="10">
        <f t="shared" si="17"/>
        <v>185493.82</v>
      </c>
      <c r="E61" s="10">
        <f t="shared" si="17"/>
        <v>672182.12</v>
      </c>
      <c r="F61" s="10">
        <f t="shared" si="17"/>
        <v>745309.4</v>
      </c>
      <c r="G61" s="10">
        <f t="shared" si="17"/>
        <v>1166741.71</v>
      </c>
      <c r="H61" s="10">
        <f t="shared" si="17"/>
        <v>161934.77</v>
      </c>
      <c r="I61" s="10">
        <f>SUM(I62:I74)</f>
        <v>1043615.37</v>
      </c>
      <c r="J61" s="10">
        <f t="shared" si="17"/>
        <v>39240.32</v>
      </c>
      <c r="K61" s="5">
        <f>SUM(K62:K74)</f>
        <v>5857176.239999999</v>
      </c>
      <c r="L61" s="9"/>
    </row>
    <row r="62" spans="1:12" ht="16.5" customHeight="1">
      <c r="A62" s="7" t="s">
        <v>56</v>
      </c>
      <c r="B62" s="8">
        <v>832817.94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832817.94</v>
      </c>
      <c r="L62"/>
    </row>
    <row r="63" spans="1:12" ht="16.5" customHeight="1">
      <c r="A63" s="7" t="s">
        <v>57</v>
      </c>
      <c r="B63" s="8">
        <v>117670.46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117670.46</v>
      </c>
      <c r="L63"/>
    </row>
    <row r="64" spans="1:12" ht="16.5" customHeight="1">
      <c r="A64" s="7" t="s">
        <v>4</v>
      </c>
      <c r="B64" s="6">
        <v>0</v>
      </c>
      <c r="C64" s="8">
        <v>892170.33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892170.33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185493.82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185493.82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672182.12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672182.12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745309.4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745309.4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1166741.71</v>
      </c>
      <c r="H68" s="6">
        <v>0</v>
      </c>
      <c r="I68" s="6">
        <v>0</v>
      </c>
      <c r="J68" s="6">
        <v>0</v>
      </c>
      <c r="K68" s="5">
        <f t="shared" si="18"/>
        <v>1166741.71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161934.77</v>
      </c>
      <c r="I69" s="6">
        <v>0</v>
      </c>
      <c r="J69" s="6">
        <v>0</v>
      </c>
      <c r="K69" s="5">
        <f t="shared" si="18"/>
        <v>161934.77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380919.61</v>
      </c>
      <c r="J71" s="6">
        <v>0</v>
      </c>
      <c r="K71" s="5">
        <f t="shared" si="18"/>
        <v>380919.61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662695.76</v>
      </c>
      <c r="J72" s="6">
        <v>0</v>
      </c>
      <c r="K72" s="5">
        <f t="shared" si="18"/>
        <v>662695.76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39240.32</v>
      </c>
      <c r="K73" s="5">
        <f t="shared" si="18"/>
        <v>39240.32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2023-11-17T22:10:07Z</dcterms:modified>
  <cp:category/>
  <cp:version/>
  <cp:contentType/>
  <cp:contentStatus/>
</cp:coreProperties>
</file>