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<sst xmlns="http://schemas.openxmlformats.org/spreadsheetml/2006/main" count="83" uniqueCount="82">
  <si>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</si>
  <si>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</si>
  <si>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</si>
  <si>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</si>
  <si>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</si>
  <si>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</si>
  <si>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</si>
  <si>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</si>
  <si>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</si>
  <si>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</si>
  <si>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</si>
  <si>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</si>
  <si>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</si>
  <si>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</si>
  <si>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</si>
  <si>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</si>
  <si>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</si>
  <si>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</si>
  <si>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</si>
  <si>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</si>
  <si>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</si>
  <si>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</si>
  <si>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</si>
  <si>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</si>
  <si>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</si>
  <si>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</si>
  <si>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</si>
  <si>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</si>
  <si>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</si>
  <si>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</si>
  <si>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</si>
  <si>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</si>
  <si>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</si>
  <si>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</si>
  <si>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</si>
  <si>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</si>
  <si>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</si>
  <si>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</si>
  <si>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</si>
  <si>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</si>
  <si>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</si>
  <si>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</si>
  <si>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</si>
  <si>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</si>
  <si>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</si>
  <si>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</si>
  <si>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</si>
  <si>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</si>
  <si>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</si>
  <si>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</si>
  <si>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</si>
  <si>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</si>
  <si>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</si>
  <si>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</si>
  <si>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</si>
  <si>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</si>
  <si>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</si>
  <si>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</si>
  <si>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</si>
  <si>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</si>
  <si>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</si>
  <si>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</si>
  <si>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</si>
  <si>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</si>
  <si>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</si>
  <si>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</si>
  <si>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</si>
  <si>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</si>
  <si>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</si>
  <si>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</si>
  <si>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</si>
  <si>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</si>
  <si>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</si>
  <si>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</si>
  <si>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</si>
  <si>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</si>
  <si>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</si>
  <si>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</si>
  <si>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</si>
  <si>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</si>
  <si>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05/11/23 - VENCIMENTO 10/11/23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</si>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</sst>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31276</v>
      </c>
      <c r="C7" s="46">
        <f aca="true" t="shared" si="0" ref="C7:J7">+C8+C11</f>
        <v>24613</v>
      </c>
      <c r="D7" s="46">
        <f t="shared" si="0"/>
        <v>34490</v>
      </c>
      <c r="E7" s="46">
        <f t="shared" si="0"/>
        <v>15176</v>
      </c>
      <c r="F7" s="46">
        <f t="shared" si="0"/>
        <v>25530</v>
      </c>
      <c r="G7" s="46">
        <f t="shared" si="0"/>
        <v>28943</v>
      </c>
      <c r="H7" s="46">
        <f t="shared" si="0"/>
        <v>31428</v>
      </c>
      <c r="I7" s="46">
        <f t="shared" si="0"/>
        <v>41141</v>
      </c>
      <c r="J7" s="46">
        <f t="shared" si="0"/>
        <v>10442</v>
      </c>
      <c r="K7" s="38">
        <f aca="true" t="shared" si="1" ref="K7:K13">SUM(B7:J7)</f>
        <v>243039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1643</v>
      </c>
      <c r="C8" s="44">
        <f t="shared" si="2"/>
        <v>1566</v>
      </c>
      <c r="D8" s="44">
        <f t="shared" si="2"/>
        <v>1921</v>
      </c>
      <c r="E8" s="44">
        <f t="shared" si="2"/>
        <v>1118</v>
      </c>
      <c r="F8" s="44">
        <f t="shared" si="2"/>
        <v>1329</v>
      </c>
      <c r="G8" s="44">
        <f t="shared" si="2"/>
        <v>1227</v>
      </c>
      <c r="H8" s="44">
        <f t="shared" si="2"/>
        <v>801</v>
      </c>
      <c r="I8" s="44">
        <f t="shared" si="2"/>
        <v>1981</v>
      </c>
      <c r="J8" s="44">
        <f t="shared" si="2"/>
        <v>206</v>
      </c>
      <c r="K8" s="38">
        <f t="shared" si="1"/>
        <v>11792</v>
      </c>
      <c r="L8"/>
      <c r="M8"/>
      <c r="N8"/>
    </row>
    <row r="9" spans="1:14" ht="16.5" customHeight="1">
      <c r="A9" s="22" t="s">
        <v>32</v>
      </c>
      <c r="B9" s="44">
        <v>1634</v>
      </c>
      <c r="C9" s="44">
        <v>1566</v>
      </c>
      <c r="D9" s="44">
        <v>1921</v>
      </c>
      <c r="E9" s="44">
        <v>1110</v>
      </c>
      <c r="F9" s="44">
        <v>1328</v>
      </c>
      <c r="G9" s="44">
        <v>1227</v>
      </c>
      <c r="H9" s="44">
        <v>801</v>
      </c>
      <c r="I9" s="44">
        <v>1968</v>
      </c>
      <c r="J9" s="44">
        <v>206</v>
      </c>
      <c r="K9" s="38">
        <f t="shared" si="1"/>
        <v>11761</v>
      </c>
      <c r="L9"/>
      <c r="M9"/>
      <c r="N9"/>
    </row>
    <row r="10" spans="1:14" ht="16.5" customHeight="1">
      <c r="A10" s="22" t="s">
        <v>31</v>
      </c>
      <c r="B10" s="44">
        <v>9</v>
      </c>
      <c r="C10" s="44">
        <v>0</v>
      </c>
      <c r="D10" s="44">
        <v>0</v>
      </c>
      <c r="E10" s="44">
        <v>8</v>
      </c>
      <c r="F10" s="44">
        <v>1</v>
      </c>
      <c r="G10" s="44">
        <v>0</v>
      </c>
      <c r="H10" s="44">
        <v>0</v>
      </c>
      <c r="I10" s="44">
        <v>13</v>
      </c>
      <c r="J10" s="44">
        <v>0</v>
      </c>
      <c r="K10" s="38">
        <f t="shared" si="1"/>
        <v>31</v>
      </c>
      <c r="L10"/>
      <c r="M10"/>
      <c r="N10"/>
    </row>
    <row r="11" spans="1:14" ht="16.5" customHeight="1">
      <c r="A11" s="43" t="s">
        <v>67</v>
      </c>
      <c r="B11" s="42">
        <v>29633</v>
      </c>
      <c r="C11" s="42">
        <v>23047</v>
      </c>
      <c r="D11" s="42">
        <v>32569</v>
      </c>
      <c r="E11" s="42">
        <v>14058</v>
      </c>
      <c r="F11" s="42">
        <v>24201</v>
      </c>
      <c r="G11" s="42">
        <v>27716</v>
      </c>
      <c r="H11" s="42">
        <v>30627</v>
      </c>
      <c r="I11" s="42">
        <v>39160</v>
      </c>
      <c r="J11" s="42">
        <v>10236</v>
      </c>
      <c r="K11" s="38">
        <f t="shared" si="1"/>
        <v>231247</v>
      </c>
      <c r="L11" s="59"/>
      <c r="M11" s="59"/>
      <c r="N11" s="59"/>
    </row>
    <row r="12" spans="1:14" ht="16.5" customHeight="1">
      <c r="A12" s="22" t="s">
        <v>78</v>
      </c>
      <c r="B12" s="42">
        <v>2135</v>
      </c>
      <c r="C12" s="42">
        <v>1691</v>
      </c>
      <c r="D12" s="42">
        <v>2628</v>
      </c>
      <c r="E12" s="42">
        <v>1222</v>
      </c>
      <c r="F12" s="42">
        <v>1561</v>
      </c>
      <c r="G12" s="42">
        <v>1330</v>
      </c>
      <c r="H12" s="42">
        <v>1299</v>
      </c>
      <c r="I12" s="42">
        <v>1784</v>
      </c>
      <c r="J12" s="42">
        <v>347</v>
      </c>
      <c r="K12" s="38">
        <f t="shared" si="1"/>
        <v>13997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27498</v>
      </c>
      <c r="C13" s="42">
        <f>+C11-C12</f>
        <v>21356</v>
      </c>
      <c r="D13" s="42">
        <f>+D11-D12</f>
        <v>29941</v>
      </c>
      <c r="E13" s="42">
        <f aca="true" t="shared" si="3" ref="E13:J13">+E11-E12</f>
        <v>12836</v>
      </c>
      <c r="F13" s="42">
        <f t="shared" si="3"/>
        <v>22640</v>
      </c>
      <c r="G13" s="42">
        <f t="shared" si="3"/>
        <v>26386</v>
      </c>
      <c r="H13" s="42">
        <f t="shared" si="3"/>
        <v>29328</v>
      </c>
      <c r="I13" s="42">
        <f t="shared" si="3"/>
        <v>37376</v>
      </c>
      <c r="J13" s="42">
        <f t="shared" si="3"/>
        <v>9889</v>
      </c>
      <c r="K13" s="38">
        <f t="shared" si="1"/>
        <v>217250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1.432631333345125</v>
      </c>
      <c r="C18" s="39">
        <v>1.569190453191408</v>
      </c>
      <c r="D18" s="39">
        <v>1.360766847960745</v>
      </c>
      <c r="E18" s="39">
        <v>1.628818690536264</v>
      </c>
      <c r="F18" s="39">
        <v>1.311705095368325</v>
      </c>
      <c r="G18" s="39">
        <v>1.478046259911855</v>
      </c>
      <c r="H18" s="39">
        <v>1.639216489491</v>
      </c>
      <c r="I18" s="39">
        <v>1.386576844460775</v>
      </c>
      <c r="J18" s="39">
        <v>1.289236661609409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230227.72000000003</v>
      </c>
      <c r="C20" s="36">
        <f aca="true" t="shared" si="4" ref="C20:J20">SUM(C21:C30)</f>
        <v>227892.55</v>
      </c>
      <c r="D20" s="36">
        <f t="shared" si="4"/>
        <v>300254.18000000005</v>
      </c>
      <c r="E20" s="36">
        <f t="shared" si="4"/>
        <v>144969.69</v>
      </c>
      <c r="F20" s="36">
        <f t="shared" si="4"/>
        <v>191964.66999999995</v>
      </c>
      <c r="G20" s="36">
        <f t="shared" si="4"/>
        <v>243735.43999999994</v>
      </c>
      <c r="H20" s="36">
        <f t="shared" si="4"/>
        <v>239458.55000000002</v>
      </c>
      <c r="I20" s="36">
        <f t="shared" si="4"/>
        <v>311509.1699999999</v>
      </c>
      <c r="J20" s="36">
        <f t="shared" si="4"/>
        <v>74767.39000000001</v>
      </c>
      <c r="K20" s="36">
        <f aca="true" t="shared" si="5" ref="K20:K29">SUM(B20:J20)</f>
        <v>1964779.3599999999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141208.01</v>
      </c>
      <c r="C21" s="58">
        <f>ROUND((C15+C16)*C7,2)</f>
        <v>122080.48</v>
      </c>
      <c r="D21" s="58">
        <f aca="true" t="shared" si="6" ref="D21:J21">ROUND((D15+D16)*D7,2)</f>
        <v>189643.27</v>
      </c>
      <c r="E21" s="58">
        <f t="shared" si="6"/>
        <v>72550.39</v>
      </c>
      <c r="F21" s="58">
        <f t="shared" si="6"/>
        <v>129158.82</v>
      </c>
      <c r="G21" s="58">
        <f t="shared" si="6"/>
        <v>147907.41</v>
      </c>
      <c r="H21" s="58">
        <f t="shared" si="6"/>
        <v>127880.53</v>
      </c>
      <c r="I21" s="58">
        <f t="shared" si="6"/>
        <v>169097.74</v>
      </c>
      <c r="J21" s="58">
        <f t="shared" si="6"/>
        <v>48563.65</v>
      </c>
      <c r="K21" s="30">
        <f t="shared" si="5"/>
        <v>1148090.2999999998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61091.01</v>
      </c>
      <c r="C22" s="30">
        <f t="shared" si="7"/>
        <v>69487.04</v>
      </c>
      <c r="D22" s="30">
        <f t="shared" si="7"/>
        <v>68417</v>
      </c>
      <c r="E22" s="30">
        <f t="shared" si="7"/>
        <v>45621.04</v>
      </c>
      <c r="F22" s="30">
        <f t="shared" si="7"/>
        <v>40259.46</v>
      </c>
      <c r="G22" s="30">
        <f t="shared" si="7"/>
        <v>70706.58</v>
      </c>
      <c r="H22" s="30">
        <f t="shared" si="7"/>
        <v>81743.34</v>
      </c>
      <c r="I22" s="30">
        <f t="shared" si="7"/>
        <v>65369.27</v>
      </c>
      <c r="J22" s="30">
        <f t="shared" si="7"/>
        <v>14046.39</v>
      </c>
      <c r="K22" s="30">
        <f t="shared" si="5"/>
        <v>516741.13</v>
      </c>
      <c r="L22"/>
      <c r="M22"/>
      <c r="N22"/>
    </row>
    <row r="23" spans="1:14" ht="16.5" customHeight="1">
      <c r="A23" s="18" t="s">
        <v>26</v>
      </c>
      <c r="B23" s="30">
        <v>23573.64</v>
      </c>
      <c r="C23" s="30">
        <v>30276.58</v>
      </c>
      <c r="D23" s="30">
        <v>33692.05</v>
      </c>
      <c r="E23" s="30">
        <v>19722.83</v>
      </c>
      <c r="F23" s="30">
        <v>18823.3</v>
      </c>
      <c r="G23" s="30">
        <v>21029.55</v>
      </c>
      <c r="H23" s="30">
        <v>23928.31</v>
      </c>
      <c r="I23" s="30">
        <v>33043.23</v>
      </c>
      <c r="J23" s="30">
        <v>9467.7</v>
      </c>
      <c r="K23" s="30">
        <f t="shared" si="5"/>
        <v>213557.19000000003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1232.42</v>
      </c>
      <c r="C26" s="30">
        <v>1221.16</v>
      </c>
      <c r="D26" s="30">
        <v>1606.65</v>
      </c>
      <c r="E26" s="30">
        <v>776.59</v>
      </c>
      <c r="F26" s="30">
        <v>1027.02</v>
      </c>
      <c r="G26" s="30">
        <v>1305.58</v>
      </c>
      <c r="H26" s="30">
        <v>1283.07</v>
      </c>
      <c r="I26" s="30">
        <v>1668.55</v>
      </c>
      <c r="J26" s="30">
        <v>399.55</v>
      </c>
      <c r="K26" s="30">
        <f t="shared" si="5"/>
        <v>10520.589999999998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6824.570000000001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37334.11</v>
      </c>
      <c r="J29" s="30">
        <v>0</v>
      </c>
      <c r="K29" s="30">
        <f t="shared" si="5"/>
        <v>37334.11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213810.4</v>
      </c>
      <c r="C32" s="30">
        <f t="shared" si="8"/>
        <v>173109.6</v>
      </c>
      <c r="D32" s="30">
        <f t="shared" si="8"/>
        <v>-209626.43999999997</v>
      </c>
      <c r="E32" s="30">
        <f t="shared" si="8"/>
        <v>172116</v>
      </c>
      <c r="F32" s="30">
        <f t="shared" si="8"/>
        <v>219156.8</v>
      </c>
      <c r="G32" s="30">
        <f t="shared" si="8"/>
        <v>216601.2</v>
      </c>
      <c r="H32" s="30">
        <f t="shared" si="8"/>
        <v>-187524.4</v>
      </c>
      <c r="I32" s="30">
        <f t="shared" si="8"/>
        <v>294340.8</v>
      </c>
      <c r="J32" s="30">
        <f t="shared" si="8"/>
        <v>-42904.659999999996</v>
      </c>
      <c r="K32" s="30">
        <f aca="true" t="shared" si="9" ref="K32:K40">SUM(B32:J32)</f>
        <v>849079.2999999999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-7189.6</v>
      </c>
      <c r="C33" s="30">
        <f t="shared" si="10"/>
        <v>-6890.4</v>
      </c>
      <c r="D33" s="30">
        <f t="shared" si="10"/>
        <v>-8452.4</v>
      </c>
      <c r="E33" s="30">
        <f t="shared" si="10"/>
        <v>-4884</v>
      </c>
      <c r="F33" s="30">
        <f t="shared" si="10"/>
        <v>-5843.2</v>
      </c>
      <c r="G33" s="30">
        <f t="shared" si="10"/>
        <v>-5398.8</v>
      </c>
      <c r="H33" s="30">
        <f t="shared" si="10"/>
        <v>-3524.4</v>
      </c>
      <c r="I33" s="30">
        <f t="shared" si="10"/>
        <v>-8659.2</v>
      </c>
      <c r="J33" s="30">
        <f t="shared" si="10"/>
        <v>-906.4</v>
      </c>
      <c r="K33" s="30">
        <f t="shared" si="9"/>
        <v>-51748.4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-7189.6</v>
      </c>
      <c r="C34" s="30">
        <f t="shared" si="11"/>
        <v>-6890.4</v>
      </c>
      <c r="D34" s="30">
        <f t="shared" si="11"/>
        <v>-8452.4</v>
      </c>
      <c r="E34" s="30">
        <f t="shared" si="11"/>
        <v>-4884</v>
      </c>
      <c r="F34" s="30">
        <f t="shared" si="11"/>
        <v>-5843.2</v>
      </c>
      <c r="G34" s="30">
        <f t="shared" si="11"/>
        <v>-5398.8</v>
      </c>
      <c r="H34" s="30">
        <f t="shared" si="11"/>
        <v>-3524.4</v>
      </c>
      <c r="I34" s="30">
        <f t="shared" si="11"/>
        <v>-8659.2</v>
      </c>
      <c r="J34" s="30">
        <f t="shared" si="11"/>
        <v>-906.4</v>
      </c>
      <c r="K34" s="30">
        <f t="shared" si="9"/>
        <v>-51748.4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221000</v>
      </c>
      <c r="C38" s="27">
        <f t="shared" si="12"/>
        <v>180000</v>
      </c>
      <c r="D38" s="27">
        <f t="shared" si="12"/>
        <v>-201174.03999999998</v>
      </c>
      <c r="E38" s="27">
        <f t="shared" si="12"/>
        <v>177000</v>
      </c>
      <c r="F38" s="27">
        <f t="shared" si="12"/>
        <v>225000</v>
      </c>
      <c r="G38" s="27">
        <f t="shared" si="12"/>
        <v>222000</v>
      </c>
      <c r="H38" s="27">
        <f t="shared" si="12"/>
        <v>-184000</v>
      </c>
      <c r="I38" s="27">
        <f t="shared" si="12"/>
        <v>303000</v>
      </c>
      <c r="J38" s="27">
        <f t="shared" si="12"/>
        <v>-41998.259999999995</v>
      </c>
      <c r="K38" s="30">
        <f t="shared" si="9"/>
        <v>900827.7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221000</v>
      </c>
      <c r="C46" s="17">
        <v>180000</v>
      </c>
      <c r="D46" s="17">
        <v>309000</v>
      </c>
      <c r="E46" s="17">
        <v>177000</v>
      </c>
      <c r="F46" s="17">
        <v>225000</v>
      </c>
      <c r="G46" s="17">
        <v>222000</v>
      </c>
      <c r="H46" s="17">
        <v>194000</v>
      </c>
      <c r="I46" s="17">
        <v>303000</v>
      </c>
      <c r="J46" s="17">
        <v>73000</v>
      </c>
      <c r="K46" s="30">
        <f aca="true" t="shared" si="13" ref="K46:K53">SUM(B46:J46)</f>
        <v>1904000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444038.12</v>
      </c>
      <c r="C55" s="27">
        <f t="shared" si="15"/>
        <v>401002.15</v>
      </c>
      <c r="D55" s="27">
        <f t="shared" si="15"/>
        <v>90627.74000000008</v>
      </c>
      <c r="E55" s="27">
        <f t="shared" si="15"/>
        <v>317085.69</v>
      </c>
      <c r="F55" s="27">
        <f t="shared" si="15"/>
        <v>411121.47</v>
      </c>
      <c r="G55" s="27">
        <f t="shared" si="15"/>
        <v>460336.63999999996</v>
      </c>
      <c r="H55" s="27">
        <f t="shared" si="15"/>
        <v>51934.15000000002</v>
      </c>
      <c r="I55" s="27">
        <f t="shared" si="15"/>
        <v>605849.97</v>
      </c>
      <c r="J55" s="27">
        <f t="shared" si="15"/>
        <v>31862.730000000018</v>
      </c>
      <c r="K55" s="20">
        <f>SUM(B55:J55)</f>
        <v>2813858.6599999997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444038.12</v>
      </c>
      <c r="C61" s="10">
        <f t="shared" si="17"/>
        <v>401002.15372586553</v>
      </c>
      <c r="D61" s="10">
        <f t="shared" si="17"/>
        <v>90627.74474334856</v>
      </c>
      <c r="E61" s="10">
        <f t="shared" si="17"/>
        <v>317085.6912350643</v>
      </c>
      <c r="F61" s="10">
        <f t="shared" si="17"/>
        <v>411121.47229693545</v>
      </c>
      <c r="G61" s="10">
        <f t="shared" si="17"/>
        <v>460336.64416199585</v>
      </c>
      <c r="H61" s="10">
        <f t="shared" si="17"/>
        <v>51934.153449211444</v>
      </c>
      <c r="I61" s="10">
        <f>SUM(I62:I74)</f>
        <v>605849.97</v>
      </c>
      <c r="J61" s="10">
        <f t="shared" si="17"/>
        <v>31862.728001110838</v>
      </c>
      <c r="K61" s="5">
        <f>SUM(K62:K74)</f>
        <v>2813858.677613532</v>
      </c>
      <c r="L61" s="9"/>
    </row>
    <row r="62" spans="1:12" ht="16.5" customHeight="1">
      <c r="A62" s="7" t="s">
        <v>56</v>
      </c>
      <c r="B62" s="8">
        <v>388977.39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388977.39</v>
      </c>
      <c r="L62"/>
    </row>
    <row r="63" spans="1:12" ht="16.5" customHeight="1">
      <c r="A63" s="7" t="s">
        <v>57</v>
      </c>
      <c r="B63" s="8">
        <v>55060.73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55060.73</v>
      </c>
      <c r="L63"/>
    </row>
    <row r="64" spans="1:12" ht="16.5" customHeight="1">
      <c r="A64" s="7" t="s">
        <v>4</v>
      </c>
      <c r="B64" s="6">
        <v>0</v>
      </c>
      <c r="C64" s="8">
        <v>401002.15372586553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401002.15372586553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90627.74474334856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90627.74474334856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317085.6912350643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317085.6912350643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411121.47229693545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411121.47229693545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460336.64416199585</v>
      </c>
      <c r="H68" s="6">
        <v>0</v>
      </c>
      <c r="I68" s="6">
        <v>0</v>
      </c>
      <c r="J68" s="6">
        <v>0</v>
      </c>
      <c r="K68" s="5">
        <f t="shared" si="18"/>
        <v>460336.64416199585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51934.153449211444</v>
      </c>
      <c r="I69" s="6">
        <v>0</v>
      </c>
      <c r="J69" s="6">
        <v>0</v>
      </c>
      <c r="K69" s="5">
        <f t="shared" si="18"/>
        <v>51934.153449211444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260212.56</v>
      </c>
      <c r="J71" s="6">
        <v>0</v>
      </c>
      <c r="K71" s="5">
        <f t="shared" si="18"/>
        <v>260212.56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345637.41</v>
      </c>
      <c r="J72" s="6">
        <v>0</v>
      </c>
      <c r="K72" s="5">
        <f t="shared" si="18"/>
        <v>345637.41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31862.728001110838</v>
      </c>
      <c r="K73" s="5">
        <f t="shared" si="18"/>
        <v>31862.728001110838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2023-11-10T18:30:14Z</dcterms:modified>
  <cp:category/>
  <cp:version/>
  <cp:contentType/>
  <cp:contentStatus/>
</cp:coreProperties>
</file>